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Desktop\"/>
    </mc:Choice>
  </mc:AlternateContent>
  <xr:revisionPtr revIDLastSave="0" documentId="13_ncr:1_{334C5423-7B29-440B-AD3E-C41AA3B44318}" xr6:coauthVersionLast="47" xr6:coauthVersionMax="47" xr10:uidLastSave="{00000000-0000-0000-0000-000000000000}"/>
  <bookViews>
    <workbookView xWindow="-108" yWindow="-108" windowWidth="23256" windowHeight="13896" xr2:uid="{F841BB41-7B54-418B-A074-FCACCDF8D3DF}"/>
  </bookViews>
  <sheets>
    <sheet name="Overview" sheetId="1" r:id="rId1"/>
    <sheet name="ascon_initialize" sheetId="2" r:id="rId2"/>
    <sheet name="process_associated_data" sheetId="3" r:id="rId3"/>
    <sheet name="process_plaintext" sheetId="4" r:id="rId4"/>
    <sheet name="ascon_finalize" sheetId="5" r:id="rId5"/>
  </sheets>
  <definedNames>
    <definedName name="BIN2QW">_xlfn.LAMBDA(_xlpm.x,_xlfn.CONCAT(_xlfn.MAKEARRAY(1,LEN(_xlpm.x)/4,_xlfn.LAMBDA(_xlpm.z,_xlpm.s,BIN2HEX(MID(_xlpm.x,(_xlpm.s-1)*4+1,4),1)))))</definedName>
    <definedName name="FFBYTES">_xlfn.LAMBDA(_xlpm.x,REPT("FF",_xlpm.x))</definedName>
    <definedName name="LITTLEENDIAN">_xlfn.LAMBDA(_xlpm.x,_xlfn.CONCAT(_xlfn.MAKEARRAY(1,LEN(_xlpm.x)/2,_xlfn.LAMBDA(_xlpm.z,_xlpm.s,MID(_xlpm.x,LEN(_xlpm.x)-(_xlpm.s-1)*2-1,2)))))</definedName>
    <definedName name="QW2BIN">_xlfn.LAMBDA(_xlpm.x,_xlfn.CONCAT(_xlfn.MAKEARRAY(1,LEN(_xlpm.x),_xlfn.LAMBDA(_xlpm.z,_xlpm.s,HEX2BIN(MID(_xlpm.x,_xlpm.s,1),4)))))</definedName>
    <definedName name="QWAND">_xlfn.LAMBDA(_xlpm.x,_xlpm.y,_xlfn.CONCAT(_xlfn.MAKEARRAY(1,16,_xlfn.LAMBDA(_xlpm.z,_xlpm.s,DEC2HEX(_xlfn.BITAND(HEX2DEC(MID(_xlpm.x,_xlpm.s,1)),HEX2DEC(MID(_xlpm.y,_xlpm.s,1))),1)))))</definedName>
    <definedName name="QWINV">_xlfn.LAMBDA(_xlpm.x,_xlfn.CONCAT(_xlfn.MAKEARRAY(1,16,_xlfn.LAMBDA(_xlpm.z,_xlpm.s,DEC2HEX(_xlfn.BITXOR(HEX2DEC(MID(_xlpm.x,_xlpm.s,1)),HEX2DEC("F")),1)))))</definedName>
    <definedName name="QWROTR">_xlfn.LAMBDA(_xlpm.x,_xlpm.a,IF(_xlpm.a=0,_xlpm.x,BIN2QW(_xlfn.LET(_xlpm.y,QW2BIN(_xlpm.x),_xlfn.CONCAT(MID(_xlpm.y,LEN(_xlpm.y)-_xlpm.a+1,_xlpm.a),,MID(_xlpm.y,1,LEN(_xlpm.y)-_xlpm.a))))))</definedName>
    <definedName name="QWXOR">_xlfn.LAMBDA(_xlpm.x,_xlpm.y,_xlfn.CONCAT(_xlfn.MAKEARRAY(1,16,_xlfn.LAMBDA(_xlpm.z,_xlpm.s,DEC2HEX(_xlfn.BITXOR(HEX2DEC(MID(_xlpm.x,_xlpm.s,1)),HEX2DEC(MID(_xlpm.y,_xlpm.s,1))),1)))))</definedName>
    <definedName name="ZEROBYTES">_xlfn.LAMBDA(_xlpm.x,REPT("00",_xlpm.x))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 a="1"/>
  <c r="F11" i="2" s="1"/>
  <c r="H11" i="2"/>
  <c r="D7" i="1" a="1"/>
  <c r="D7" i="1" s="1"/>
  <c r="E2" i="4" s="1"/>
  <c r="E3" i="4" s="1"/>
  <c r="E13" i="4" s="1"/>
  <c r="D12" i="1" a="1"/>
  <c r="D12" i="1" s="1"/>
  <c r="E2" i="3" s="1"/>
  <c r="E3" i="3" s="1"/>
  <c r="E8" i="3" s="1"/>
  <c r="D9" i="1" a="1"/>
  <c r="D9" i="1" s="1"/>
  <c r="E3" i="5" s="1"/>
  <c r="F4" i="5" s="1" a="1"/>
  <c r="F4" i="5" s="1"/>
  <c r="H4" i="2" a="1"/>
  <c r="H4" i="2" s="1"/>
  <c r="E4" i="5" l="1" a="1"/>
  <c r="E4" i="5" s="1"/>
  <c r="G4" i="2" a="1"/>
  <c r="G4" i="2" s="1"/>
  <c r="F4" i="2" a="1"/>
  <c r="F4" i="2" s="1"/>
  <c r="E4" i="2" a="1"/>
  <c r="E4" i="2" s="1"/>
  <c r="E6" i="4"/>
  <c r="N13" i="4"/>
  <c r="N14" i="4" s="1" a="1"/>
  <c r="N14" i="4" s="1"/>
  <c r="N6" i="4"/>
  <c r="F14" i="4" a="1"/>
  <c r="F14" i="4" s="1"/>
  <c r="E14" i="4" a="1"/>
  <c r="E14" i="4" s="1"/>
  <c r="O14" i="4" l="1" a="1"/>
  <c r="O14" i="4" s="1"/>
  <c r="E6" i="3"/>
  <c r="E80" i="2" a="1"/>
  <c r="E80" i="2" s="1"/>
  <c r="F80" i="2" a="1"/>
  <c r="F80" i="2" s="1"/>
  <c r="D80" i="2" a="1"/>
  <c r="D80" i="2" s="1"/>
  <c r="D8" i="2"/>
  <c r="G8" i="2"/>
  <c r="H8" i="2"/>
  <c r="D9" i="2" s="1" a="1"/>
  <c r="D9" i="2" s="1"/>
  <c r="F7" i="3" l="1" a="1"/>
  <c r="F7" i="3" s="1"/>
  <c r="E7" i="3" a="1"/>
  <c r="E7" i="3" s="1"/>
  <c r="F8" i="2" a="1"/>
  <c r="F8" i="2" s="1"/>
  <c r="H80" i="2" a="1"/>
  <c r="H80" i="2" s="1"/>
  <c r="H9" i="2" a="1"/>
  <c r="H9" i="2" s="1"/>
  <c r="G9" i="2"/>
  <c r="E8" i="2"/>
  <c r="E9" i="2" s="1"/>
  <c r="G80" i="2" a="1"/>
  <c r="G80" i="2" s="1"/>
  <c r="G10" i="2" l="1" a="1"/>
  <c r="G10" i="2" s="1"/>
  <c r="F9" i="2" a="1"/>
  <c r="F9" i="2" s="1"/>
  <c r="E10" i="2" s="1" a="1"/>
  <c r="E10" i="2" s="1"/>
  <c r="H10" i="2" a="1"/>
  <c r="H10" i="2" s="1"/>
  <c r="H12" i="2" s="1" a="1"/>
  <c r="H12" i="2" s="1"/>
  <c r="H14" i="2" s="1"/>
  <c r="D10" i="2" l="1" a="1"/>
  <c r="D10" i="2" s="1"/>
  <c r="D11" i="2" s="1" a="1"/>
  <c r="D11" i="2" s="1"/>
  <c r="F10" i="2" a="1"/>
  <c r="F10" i="2" s="1"/>
  <c r="F12" i="2" s="1" a="1"/>
  <c r="F12" i="2" s="1"/>
  <c r="F14" i="2" s="1" a="1"/>
  <c r="F14" i="2" s="1"/>
  <c r="E11" i="2" l="1" a="1"/>
  <c r="E11" i="2" s="1"/>
  <c r="E12" i="2" s="1" a="1"/>
  <c r="E12" i="2" s="1"/>
  <c r="E14" i="2" s="1"/>
  <c r="E15" i="2" s="1"/>
  <c r="G11" i="2" a="1"/>
  <c r="G11" i="2" s="1"/>
  <c r="G12" i="2" s="1" a="1"/>
  <c r="G12" i="2" s="1"/>
  <c r="G14" i="2" s="1"/>
  <c r="G15" i="2" s="1"/>
  <c r="D12" i="2" a="1"/>
  <c r="D12" i="2" s="1"/>
  <c r="D14" i="2" s="1"/>
  <c r="D15" i="2" s="1" a="1"/>
  <c r="D15" i="2" s="1"/>
  <c r="F15" i="2" l="1" a="1"/>
  <c r="F15" i="2" s="1"/>
  <c r="E16" i="2" s="1" a="1"/>
  <c r="E16" i="2" s="1"/>
  <c r="H15" i="2" a="1"/>
  <c r="H15" i="2" s="1"/>
  <c r="G16" i="2" s="1" a="1"/>
  <c r="G16" i="2" s="1"/>
  <c r="D16" i="2" l="1" a="1"/>
  <c r="D16" i="2" s="1"/>
  <c r="E17" i="2" s="1" a="1"/>
  <c r="E17" i="2" s="1"/>
  <c r="E18" i="2" s="1" a="1"/>
  <c r="E18" i="2" s="1"/>
  <c r="E20" i="2" s="1"/>
  <c r="E21" i="2" s="1"/>
  <c r="F16" i="2" a="1"/>
  <c r="F16" i="2" s="1"/>
  <c r="F17" i="2" s="1" a="1"/>
  <c r="F17" i="2" s="1"/>
  <c r="F18" i="2" s="1" a="1"/>
  <c r="F18" i="2" s="1"/>
  <c r="F20" i="2" s="1" a="1"/>
  <c r="F20" i="2" s="1"/>
  <c r="H16" i="2" a="1"/>
  <c r="H16" i="2" s="1"/>
  <c r="H17" i="2" s="1"/>
  <c r="H18" i="2" s="1" a="1"/>
  <c r="H18" i="2" s="1"/>
  <c r="H20" i="2" s="1"/>
  <c r="F21" i="2" l="1" a="1"/>
  <c r="F21" i="2" s="1"/>
  <c r="G17" i="2" a="1"/>
  <c r="G17" i="2" s="1"/>
  <c r="G18" i="2" s="1" a="1"/>
  <c r="G18" i="2" s="1"/>
  <c r="G20" i="2" s="1"/>
  <c r="H21" i="2" s="1" a="1"/>
  <c r="H21" i="2" s="1"/>
  <c r="D17" i="2" a="1"/>
  <c r="D17" i="2" s="1"/>
  <c r="D18" i="2" s="1" a="1"/>
  <c r="D18" i="2" s="1"/>
  <c r="D20" i="2" s="1"/>
  <c r="D21" i="2" s="1" a="1"/>
  <c r="D21" i="2" s="1"/>
  <c r="D22" i="2" s="1" a="1"/>
  <c r="D22" i="2" s="1"/>
  <c r="G21" i="2" l="1"/>
  <c r="G22" i="2" s="1" a="1"/>
  <c r="G22" i="2" s="1"/>
  <c r="H22" i="2" a="1"/>
  <c r="H22" i="2" s="1"/>
  <c r="H23" i="2" s="1"/>
  <c r="H24" i="2" s="1" a="1"/>
  <c r="H24" i="2" s="1"/>
  <c r="H26" i="2" s="1"/>
  <c r="E22" i="2" l="1" a="1"/>
  <c r="E22" i="2" s="1"/>
  <c r="E23" i="2" s="1" a="1"/>
  <c r="E23" i="2" s="1"/>
  <c r="E24" i="2" s="1" a="1"/>
  <c r="E24" i="2" s="1"/>
  <c r="E26" i="2" s="1"/>
  <c r="E27" i="2" s="1"/>
  <c r="F22" i="2" a="1"/>
  <c r="F22" i="2" s="1"/>
  <c r="F23" i="2" s="1" a="1"/>
  <c r="F23" i="2" s="1"/>
  <c r="F24" i="2" s="1" a="1"/>
  <c r="F24" i="2" s="1"/>
  <c r="F26" i="2" s="1" a="1"/>
  <c r="F26" i="2" s="1"/>
  <c r="D23" i="2" a="1"/>
  <c r="D23" i="2" s="1"/>
  <c r="D24" i="2" s="1" a="1"/>
  <c r="D24" i="2" s="1"/>
  <c r="D26" i="2" s="1"/>
  <c r="D27" i="2" s="1" a="1"/>
  <c r="D27" i="2" s="1"/>
  <c r="F27" i="2" l="1" a="1"/>
  <c r="F27" i="2" s="1"/>
  <c r="D28" i="2" s="1" a="1"/>
  <c r="D28" i="2" s="1"/>
  <c r="G23" i="2" a="1"/>
  <c r="G23" i="2" s="1"/>
  <c r="G24" i="2" s="1" a="1"/>
  <c r="G24" i="2" s="1"/>
  <c r="G26" i="2" s="1"/>
  <c r="H27" i="2" l="1" a="1"/>
  <c r="H27" i="2" s="1"/>
  <c r="G27" i="2"/>
  <c r="E28" i="2" l="1" a="1"/>
  <c r="E28" i="2" s="1"/>
  <c r="E29" i="2" s="1" a="1"/>
  <c r="E29" i="2" s="1"/>
  <c r="E30" i="2" s="1" a="1"/>
  <c r="E30" i="2" s="1"/>
  <c r="E32" i="2" s="1"/>
  <c r="E33" i="2" s="1"/>
  <c r="F28" i="2" a="1"/>
  <c r="F28" i="2" s="1"/>
  <c r="F29" i="2" s="1" a="1"/>
  <c r="F29" i="2" s="1"/>
  <c r="F30" i="2" s="1" a="1"/>
  <c r="F30" i="2" s="1"/>
  <c r="F32" i="2" s="1" a="1"/>
  <c r="F32" i="2" s="1"/>
  <c r="H28" i="2" a="1"/>
  <c r="H28" i="2" s="1"/>
  <c r="G28" i="2" a="1"/>
  <c r="G28" i="2" s="1"/>
  <c r="F33" i="2" l="1" a="1"/>
  <c r="F33" i="2" s="1"/>
  <c r="G29" i="2" a="1"/>
  <c r="G29" i="2" s="1"/>
  <c r="G30" i="2" s="1" a="1"/>
  <c r="G30" i="2" s="1"/>
  <c r="G32" i="2" s="1"/>
  <c r="G33" i="2" s="1"/>
  <c r="E34" i="2" s="1" a="1"/>
  <c r="E34" i="2" s="1"/>
  <c r="H29" i="2"/>
  <c r="H30" i="2" s="1" a="1"/>
  <c r="H30" i="2" s="1"/>
  <c r="H32" i="2" s="1"/>
  <c r="D29" i="2" a="1"/>
  <c r="D29" i="2" s="1"/>
  <c r="D30" i="2" s="1" a="1"/>
  <c r="D30" i="2" s="1"/>
  <c r="D32" i="2" s="1"/>
  <c r="D33" i="2" l="1" a="1"/>
  <c r="D33" i="2" s="1"/>
  <c r="D34" i="2" s="1" a="1"/>
  <c r="D34" i="2" s="1"/>
  <c r="E35" i="2" s="1" a="1"/>
  <c r="E35" i="2" s="1"/>
  <c r="E36" i="2" s="1" a="1"/>
  <c r="E36" i="2" s="1"/>
  <c r="E38" i="2" s="1"/>
  <c r="E39" i="2" s="1"/>
  <c r="H33" i="2" a="1"/>
  <c r="H33" i="2" s="1"/>
  <c r="H34" i="2" l="1" a="1"/>
  <c r="H34" i="2" s="1"/>
  <c r="H35" i="2" s="1"/>
  <c r="H36" i="2" s="1" a="1"/>
  <c r="H36" i="2" s="1"/>
  <c r="H38" i="2" s="1"/>
  <c r="G34" i="2" a="1"/>
  <c r="G34" i="2" s="1"/>
  <c r="F34" i="2" a="1"/>
  <c r="F34" i="2" s="1"/>
  <c r="F35" i="2" s="1" a="1"/>
  <c r="F35" i="2" s="1"/>
  <c r="F36" i="2" s="1" a="1"/>
  <c r="F36" i="2" s="1"/>
  <c r="F38" i="2" s="1" a="1"/>
  <c r="F38" i="2" s="1"/>
  <c r="F39" i="2" s="1" a="1"/>
  <c r="F39" i="2" s="1"/>
  <c r="D35" i="2" l="1" a="1"/>
  <c r="D35" i="2" s="1"/>
  <c r="D36" i="2" s="1" a="1"/>
  <c r="D36" i="2" s="1"/>
  <c r="D38" i="2" s="1"/>
  <c r="D39" i="2" s="1" a="1"/>
  <c r="D39" i="2" s="1"/>
  <c r="D40" i="2" s="1" a="1"/>
  <c r="D40" i="2" s="1"/>
  <c r="G35" i="2" a="1"/>
  <c r="G35" i="2" s="1"/>
  <c r="G36" i="2" s="1" a="1"/>
  <c r="G36" i="2" s="1"/>
  <c r="G38" i="2" s="1"/>
  <c r="G39" i="2" s="1"/>
  <c r="E40" i="2" s="1" a="1"/>
  <c r="E40" i="2" s="1"/>
  <c r="E41" i="2" l="1" a="1"/>
  <c r="E41" i="2" s="1"/>
  <c r="E42" i="2" s="1" a="1"/>
  <c r="E42" i="2" s="1"/>
  <c r="E44" i="2" s="1"/>
  <c r="E45" i="2" s="1"/>
  <c r="H39" i="2" a="1"/>
  <c r="H39" i="2" s="1"/>
  <c r="F40" i="2" s="1" a="1"/>
  <c r="F40" i="2" s="1"/>
  <c r="F41" i="2" s="1" a="1"/>
  <c r="F41" i="2" s="1"/>
  <c r="F42" i="2" s="1" a="1"/>
  <c r="F42" i="2" s="1"/>
  <c r="F44" i="2" s="1" a="1"/>
  <c r="F44" i="2" s="1"/>
  <c r="F45" i="2" s="1" a="1"/>
  <c r="F45" i="2" s="1"/>
  <c r="G40" i="2" l="1" a="1"/>
  <c r="G40" i="2" s="1"/>
  <c r="G41" i="2" s="1" a="1"/>
  <c r="G41" i="2" s="1"/>
  <c r="G42" i="2" s="1" a="1"/>
  <c r="G42" i="2" s="1"/>
  <c r="G44" i="2" s="1"/>
  <c r="H40" i="2" a="1"/>
  <c r="H40" i="2" s="1"/>
  <c r="H41" i="2" l="1"/>
  <c r="H42" i="2" s="1" a="1"/>
  <c r="H42" i="2" s="1"/>
  <c r="H44" i="2" s="1"/>
  <c r="H45" i="2" s="1" a="1"/>
  <c r="H45" i="2" s="1"/>
  <c r="D41" i="2" a="1"/>
  <c r="D41" i="2" s="1"/>
  <c r="D42" i="2" s="1" a="1"/>
  <c r="D42" i="2" s="1"/>
  <c r="D44" i="2" s="1"/>
  <c r="G45" i="2"/>
  <c r="D45" i="2" l="1" a="1"/>
  <c r="D45" i="2" s="1"/>
  <c r="D46" i="2" s="1" a="1"/>
  <c r="D46" i="2" s="1"/>
  <c r="F46" i="2" a="1"/>
  <c r="F46" i="2" s="1"/>
  <c r="F47" i="2" s="1" a="1"/>
  <c r="F47" i="2" s="1"/>
  <c r="F48" i="2" s="1" a="1"/>
  <c r="F48" i="2" s="1"/>
  <c r="F50" i="2" s="1" a="1"/>
  <c r="F50" i="2" s="1"/>
  <c r="E46" i="2" a="1"/>
  <c r="E46" i="2" s="1"/>
  <c r="G46" i="2" a="1"/>
  <c r="G46" i="2" s="1"/>
  <c r="H46" i="2" l="1" a="1"/>
  <c r="H46" i="2" s="1"/>
  <c r="H47" i="2" s="1"/>
  <c r="H48" i="2" s="1" a="1"/>
  <c r="H48" i="2" s="1"/>
  <c r="H50" i="2" s="1"/>
  <c r="E47" i="2" a="1"/>
  <c r="E47" i="2" s="1"/>
  <c r="E48" i="2" s="1" a="1"/>
  <c r="E48" i="2" s="1"/>
  <c r="E50" i="2" s="1"/>
  <c r="E51" i="2" s="1"/>
  <c r="G47" i="2" a="1"/>
  <c r="G47" i="2" s="1"/>
  <c r="G48" i="2" s="1" a="1"/>
  <c r="G48" i="2" s="1"/>
  <c r="G50" i="2" s="1"/>
  <c r="G51" i="2" s="1"/>
  <c r="D47" i="2" l="1" a="1"/>
  <c r="D47" i="2" s="1"/>
  <c r="D48" i="2" s="1" a="1"/>
  <c r="D48" i="2" s="1"/>
  <c r="D50" i="2" s="1"/>
  <c r="D51" i="2" s="1" a="1"/>
  <c r="D51" i="2" s="1"/>
  <c r="F51" i="2" a="1"/>
  <c r="F51" i="2" s="1"/>
  <c r="E52" i="2" s="1" a="1"/>
  <c r="E52" i="2" s="1"/>
  <c r="H51" i="2" a="1"/>
  <c r="H51" i="2" s="1"/>
  <c r="D52" i="2" l="1" a="1"/>
  <c r="D52" i="2" s="1"/>
  <c r="E53" i="2" s="1" a="1"/>
  <c r="E53" i="2" s="1"/>
  <c r="E54" i="2" s="1" a="1"/>
  <c r="E54" i="2" s="1"/>
  <c r="E56" i="2" s="1"/>
  <c r="E57" i="2" s="1"/>
  <c r="G52" i="2" a="1"/>
  <c r="G52" i="2" s="1"/>
  <c r="H52" i="2" a="1"/>
  <c r="H52" i="2" s="1"/>
  <c r="H53" i="2" s="1"/>
  <c r="H54" i="2" s="1" a="1"/>
  <c r="H54" i="2" s="1"/>
  <c r="H56" i="2" s="1"/>
  <c r="F52" i="2" a="1"/>
  <c r="F52" i="2" s="1"/>
  <c r="F53" i="2" s="1" a="1"/>
  <c r="F53" i="2" s="1"/>
  <c r="F54" i="2" s="1" a="1"/>
  <c r="F54" i="2" s="1"/>
  <c r="F56" i="2" s="1" a="1"/>
  <c r="F56" i="2" s="1"/>
  <c r="F57" i="2" l="1" a="1"/>
  <c r="F57" i="2" s="1"/>
  <c r="D53" i="2" a="1"/>
  <c r="D53" i="2" s="1"/>
  <c r="D54" i="2" s="1" a="1"/>
  <c r="D54" i="2" s="1"/>
  <c r="D56" i="2" s="1"/>
  <c r="D57" i="2" s="1" a="1"/>
  <c r="D57" i="2" s="1"/>
  <c r="D58" i="2" s="1" a="1"/>
  <c r="D58" i="2" s="1"/>
  <c r="G53" i="2" a="1"/>
  <c r="G53" i="2" s="1"/>
  <c r="G54" i="2" s="1" a="1"/>
  <c r="G54" i="2" s="1"/>
  <c r="G56" i="2" s="1"/>
  <c r="H57" i="2" s="1" a="1"/>
  <c r="H57" i="2" s="1"/>
  <c r="H58" i="2" l="1" a="1"/>
  <c r="H58" i="2" s="1"/>
  <c r="H59" i="2" s="1"/>
  <c r="H60" i="2" s="1" a="1"/>
  <c r="H60" i="2" s="1"/>
  <c r="H62" i="2" s="1"/>
  <c r="G57" i="2"/>
  <c r="G58" i="2" s="1" a="1"/>
  <c r="G58" i="2" s="1"/>
  <c r="D59" i="2" l="1" a="1"/>
  <c r="D59" i="2" s="1"/>
  <c r="D60" i="2" s="1" a="1"/>
  <c r="D60" i="2" s="1"/>
  <c r="D62" i="2" s="1"/>
  <c r="D63" i="2" s="1" a="1"/>
  <c r="D63" i="2" s="1"/>
  <c r="F58" i="2" a="1"/>
  <c r="F58" i="2" s="1"/>
  <c r="F59" i="2" s="1" a="1"/>
  <c r="F59" i="2" s="1"/>
  <c r="F60" i="2" s="1" a="1"/>
  <c r="F60" i="2" s="1"/>
  <c r="F62" i="2" s="1" a="1"/>
  <c r="F62" i="2" s="1"/>
  <c r="E58" i="2" a="1"/>
  <c r="E58" i="2" s="1"/>
  <c r="E59" i="2" s="1" a="1"/>
  <c r="E59" i="2" s="1"/>
  <c r="E60" i="2" s="1" a="1"/>
  <c r="E60" i="2" s="1"/>
  <c r="E62" i="2" s="1"/>
  <c r="E63" i="2" s="1"/>
  <c r="F63" i="2" l="1" a="1"/>
  <c r="F63" i="2" s="1"/>
  <c r="D64" i="2" a="1"/>
  <c r="D64" i="2" s="1"/>
  <c r="G59" i="2" a="1"/>
  <c r="G59" i="2" s="1"/>
  <c r="G60" i="2" s="1" a="1"/>
  <c r="G60" i="2" s="1"/>
  <c r="G62" i="2" s="1"/>
  <c r="G63" i="2" l="1"/>
  <c r="H63" i="2" a="1"/>
  <c r="H63" i="2" s="1"/>
  <c r="G64" i="2" l="1" a="1"/>
  <c r="G64" i="2" s="1"/>
  <c r="H64" i="2" a="1"/>
  <c r="H64" i="2" s="1"/>
  <c r="E64" i="2" a="1"/>
  <c r="E64" i="2" s="1"/>
  <c r="E65" i="2" s="1" a="1"/>
  <c r="E65" i="2" s="1"/>
  <c r="E66" i="2" s="1" a="1"/>
  <c r="E66" i="2" s="1"/>
  <c r="E68" i="2" s="1"/>
  <c r="E69" i="2" s="1"/>
  <c r="F64" i="2" a="1"/>
  <c r="F64" i="2" s="1"/>
  <c r="F65" i="2" s="1" a="1"/>
  <c r="F65" i="2" s="1"/>
  <c r="F66" i="2" s="1" a="1"/>
  <c r="F66" i="2" s="1"/>
  <c r="F68" i="2" s="1" a="1"/>
  <c r="F68" i="2" s="1"/>
  <c r="F69" i="2" l="1" a="1"/>
  <c r="F69" i="2" s="1"/>
  <c r="G65" i="2" a="1"/>
  <c r="G65" i="2" s="1"/>
  <c r="G66" i="2" s="1" a="1"/>
  <c r="G66" i="2" s="1"/>
  <c r="G68" i="2" s="1"/>
  <c r="G69" i="2" s="1"/>
  <c r="E70" i="2" s="1" a="1"/>
  <c r="E70" i="2" s="1"/>
  <c r="H65" i="2"/>
  <c r="H66" i="2" s="1" a="1"/>
  <c r="H66" i="2" s="1"/>
  <c r="H68" i="2" s="1"/>
  <c r="D65" i="2" a="1"/>
  <c r="D65" i="2" s="1"/>
  <c r="D66" i="2" s="1" a="1"/>
  <c r="D66" i="2" s="1"/>
  <c r="D68" i="2" s="1"/>
  <c r="D69" i="2" l="1" a="1"/>
  <c r="D69" i="2" s="1"/>
  <c r="D70" i="2" s="1" a="1"/>
  <c r="D70" i="2" s="1"/>
  <c r="E71" i="2" s="1" a="1"/>
  <c r="E71" i="2" s="1"/>
  <c r="E72" i="2" s="1" a="1"/>
  <c r="E72" i="2" s="1"/>
  <c r="E74" i="2" s="1"/>
  <c r="E75" i="2" s="1"/>
  <c r="H69" i="2" a="1"/>
  <c r="H69" i="2" s="1"/>
  <c r="G70" i="2" s="1" a="1"/>
  <c r="G70" i="2" s="1"/>
  <c r="H70" i="2" l="1" a="1"/>
  <c r="H70" i="2" s="1"/>
  <c r="H71" i="2" s="1"/>
  <c r="H72" i="2" s="1" a="1"/>
  <c r="H72" i="2" s="1"/>
  <c r="H74" i="2" s="1"/>
  <c r="F70" i="2" a="1"/>
  <c r="F70" i="2" s="1"/>
  <c r="F71" i="2" s="1" a="1"/>
  <c r="F71" i="2" s="1"/>
  <c r="F72" i="2" s="1" a="1"/>
  <c r="F72" i="2" s="1"/>
  <c r="F74" i="2" s="1" a="1"/>
  <c r="F74" i="2" s="1"/>
  <c r="F75" i="2" s="1" a="1"/>
  <c r="F75" i="2" s="1"/>
  <c r="D71" i="2" l="1" a="1"/>
  <c r="D71" i="2" s="1"/>
  <c r="D72" i="2" s="1" a="1"/>
  <c r="D72" i="2" s="1"/>
  <c r="D74" i="2" s="1"/>
  <c r="D75" i="2" s="1" a="1"/>
  <c r="D75" i="2" s="1"/>
  <c r="D76" i="2" s="1" a="1"/>
  <c r="D76" i="2" s="1"/>
  <c r="G71" i="2" a="1"/>
  <c r="G71" i="2" s="1"/>
  <c r="G72" i="2" s="1" a="1"/>
  <c r="G72" i="2" s="1"/>
  <c r="G74" i="2" s="1"/>
  <c r="G75" i="2" l="1"/>
  <c r="H75" i="2" a="1"/>
  <c r="H75" i="2" s="1"/>
  <c r="G76" i="2" l="1" a="1"/>
  <c r="G76" i="2" s="1"/>
  <c r="H76" i="2" a="1"/>
  <c r="H76" i="2" s="1"/>
  <c r="E76" i="2" a="1"/>
  <c r="E76" i="2" s="1"/>
  <c r="E77" i="2" s="1" a="1"/>
  <c r="E77" i="2" s="1"/>
  <c r="E78" i="2" s="1" a="1"/>
  <c r="E78" i="2" s="1"/>
  <c r="E81" i="2" s="1" a="1"/>
  <c r="E81" i="2" s="1"/>
  <c r="E11" i="3" s="1"/>
  <c r="E14" i="3" s="1" a="1"/>
  <c r="E14" i="3" s="1"/>
  <c r="E15" i="3" s="1"/>
  <c r="F76" i="2" a="1"/>
  <c r="F76" i="2" s="1"/>
  <c r="F77" i="2" s="1" a="1"/>
  <c r="F77" i="2" s="1"/>
  <c r="F78" i="2" s="1" a="1"/>
  <c r="F78" i="2" s="1"/>
  <c r="F81" i="2" s="1" a="1"/>
  <c r="F81" i="2" s="1"/>
  <c r="F11" i="3" s="1"/>
  <c r="F14" i="3" s="1" a="1"/>
  <c r="F14" i="3" s="1"/>
  <c r="F15" i="3" l="1" a="1"/>
  <c r="F15" i="3" s="1"/>
  <c r="H77" i="2"/>
  <c r="H78" i="2" s="1" a="1"/>
  <c r="H78" i="2" s="1"/>
  <c r="H81" i="2" s="1" a="1"/>
  <c r="H81" i="2" s="1"/>
  <c r="H11" i="3" s="1"/>
  <c r="H14" i="3" s="1"/>
  <c r="D77" i="2" a="1"/>
  <c r="D77" i="2" s="1"/>
  <c r="D78" i="2" s="1" a="1"/>
  <c r="D78" i="2" s="1"/>
  <c r="D81" i="2" s="1" a="1"/>
  <c r="D81" i="2" s="1"/>
  <c r="D11" i="3" s="1"/>
  <c r="D14" i="3" s="1" a="1"/>
  <c r="D14" i="3" s="1"/>
  <c r="D15" i="3" s="1" a="1"/>
  <c r="D15" i="3" s="1"/>
  <c r="D16" i="3" s="1" a="1"/>
  <c r="D16" i="3" s="1"/>
  <c r="G77" i="2" a="1"/>
  <c r="G77" i="2" s="1"/>
  <c r="G78" i="2" s="1" a="1"/>
  <c r="G78" i="2" s="1"/>
  <c r="G81" i="2" s="1" a="1"/>
  <c r="G81" i="2" s="1"/>
  <c r="G11" i="3" s="1"/>
  <c r="G14" i="3" s="1"/>
  <c r="G15" i="3" l="1"/>
  <c r="E16" i="3" s="1" a="1"/>
  <c r="E16" i="3" s="1"/>
  <c r="E17" i="3" s="1" a="1"/>
  <c r="E17" i="3" s="1"/>
  <c r="E18" i="3" s="1" a="1"/>
  <c r="E18" i="3" s="1"/>
  <c r="E20" i="3" s="1"/>
  <c r="E21" i="3" s="1"/>
  <c r="H15" i="3" a="1"/>
  <c r="H15" i="3" s="1"/>
  <c r="H16" i="3" s="1" a="1"/>
  <c r="H16" i="3" s="1"/>
  <c r="H17" i="3" s="1"/>
  <c r="H18" i="3" s="1" a="1"/>
  <c r="H18" i="3" s="1"/>
  <c r="H20" i="3" s="1"/>
  <c r="D17" i="3" l="1" a="1"/>
  <c r="D17" i="3" s="1"/>
  <c r="D18" i="3" s="1" a="1"/>
  <c r="D18" i="3" s="1"/>
  <c r="D20" i="3" s="1"/>
  <c r="D21" i="3" s="1" a="1"/>
  <c r="D21" i="3" s="1"/>
  <c r="F16" i="3" a="1"/>
  <c r="F16" i="3" s="1"/>
  <c r="F17" i="3" s="1" a="1"/>
  <c r="F17" i="3" s="1"/>
  <c r="F18" i="3" s="1" a="1"/>
  <c r="F18" i="3" s="1"/>
  <c r="F20" i="3" s="1" a="1"/>
  <c r="F20" i="3" s="1"/>
  <c r="F21" i="3" s="1" a="1"/>
  <c r="F21" i="3" s="1"/>
  <c r="G16" i="3" a="1"/>
  <c r="G16" i="3" s="1"/>
  <c r="D22" i="3" l="1" a="1"/>
  <c r="D22" i="3" s="1"/>
  <c r="G17" i="3" a="1"/>
  <c r="G17" i="3" s="1"/>
  <c r="G18" i="3" s="1" a="1"/>
  <c r="G18" i="3" s="1"/>
  <c r="G20" i="3" s="1"/>
  <c r="G21" i="3" l="1"/>
  <c r="H21" i="3" a="1"/>
  <c r="H21" i="3" s="1"/>
  <c r="G22" i="3" l="1" a="1"/>
  <c r="G22" i="3" s="1"/>
  <c r="H22" i="3" a="1"/>
  <c r="H22" i="3" s="1"/>
  <c r="E22" i="3" a="1"/>
  <c r="E22" i="3" s="1"/>
  <c r="E23" i="3" s="1" a="1"/>
  <c r="E23" i="3" s="1"/>
  <c r="E24" i="3" s="1" a="1"/>
  <c r="E24" i="3" s="1"/>
  <c r="E26" i="3" s="1"/>
  <c r="E27" i="3" s="1"/>
  <c r="F22" i="3" a="1"/>
  <c r="F22" i="3" s="1"/>
  <c r="F23" i="3" s="1" a="1"/>
  <c r="F23" i="3" s="1"/>
  <c r="F24" i="3" s="1" a="1"/>
  <c r="F24" i="3" s="1"/>
  <c r="F26" i="3" s="1" a="1"/>
  <c r="F26" i="3" s="1"/>
  <c r="F27" i="3" l="1" a="1"/>
  <c r="F27" i="3" s="1"/>
  <c r="H23" i="3"/>
  <c r="H24" i="3" s="1" a="1"/>
  <c r="H24" i="3" s="1"/>
  <c r="H26" i="3" s="1"/>
  <c r="D23" i="3" a="1"/>
  <c r="D23" i="3" s="1"/>
  <c r="D24" i="3" s="1" a="1"/>
  <c r="D24" i="3" s="1"/>
  <c r="D26" i="3" s="1"/>
  <c r="D27" i="3" s="1" a="1"/>
  <c r="D27" i="3" s="1"/>
  <c r="G23" i="3" a="1"/>
  <c r="G23" i="3" s="1"/>
  <c r="G24" i="3" s="1" a="1"/>
  <c r="G24" i="3" s="1"/>
  <c r="G26" i="3" s="1"/>
  <c r="H27" i="3" l="1" a="1"/>
  <c r="H27" i="3" s="1"/>
  <c r="H28" i="3" s="1" a="1"/>
  <c r="H28" i="3" s="1"/>
  <c r="H29" i="3" s="1"/>
  <c r="H30" i="3" s="1" a="1"/>
  <c r="H30" i="3" s="1"/>
  <c r="H32" i="3" s="1"/>
  <c r="G27" i="3"/>
  <c r="D28" i="3" a="1"/>
  <c r="D28" i="3" s="1"/>
  <c r="G28" i="3" l="1" a="1"/>
  <c r="G28" i="3" s="1"/>
  <c r="D29" i="3" a="1"/>
  <c r="D29" i="3" s="1"/>
  <c r="D30" i="3" s="1" a="1"/>
  <c r="D30" i="3" s="1"/>
  <c r="D32" i="3" s="1"/>
  <c r="D33" i="3" s="1" a="1"/>
  <c r="D33" i="3" s="1"/>
  <c r="E28" i="3" a="1"/>
  <c r="E28" i="3" s="1"/>
  <c r="E29" i="3" s="1" a="1"/>
  <c r="E29" i="3" s="1"/>
  <c r="E30" i="3" s="1" a="1"/>
  <c r="E30" i="3" s="1"/>
  <c r="E32" i="3" s="1"/>
  <c r="F28" i="3" a="1"/>
  <c r="F28" i="3" s="1"/>
  <c r="F29" i="3" s="1" a="1"/>
  <c r="F29" i="3" s="1"/>
  <c r="F30" i="3" s="1" a="1"/>
  <c r="F30" i="3" s="1"/>
  <c r="F32" i="3" s="1" a="1"/>
  <c r="F32" i="3" s="1"/>
  <c r="F33" i="3" l="1" a="1"/>
  <c r="F33" i="3" s="1"/>
  <c r="E33" i="3"/>
  <c r="G29" i="3" a="1"/>
  <c r="G29" i="3" s="1"/>
  <c r="G30" i="3" s="1" a="1"/>
  <c r="G30" i="3" s="1"/>
  <c r="G32" i="3" s="1"/>
  <c r="H33" i="3" l="1" a="1"/>
  <c r="H33" i="3" s="1"/>
  <c r="G33" i="3"/>
  <c r="H34" i="3" a="1"/>
  <c r="H34" i="3" s="1"/>
  <c r="H35" i="3" s="1"/>
  <c r="H36" i="3" s="1" a="1"/>
  <c r="H36" i="3" s="1"/>
  <c r="H38" i="3" s="1"/>
  <c r="D34" i="3" a="1"/>
  <c r="D34" i="3" s="1"/>
  <c r="E34" i="3" a="1"/>
  <c r="E34" i="3" s="1"/>
  <c r="G34" i="3" l="1" a="1"/>
  <c r="G34" i="3" s="1"/>
  <c r="F34" i="3" a="1"/>
  <c r="F34" i="3" s="1"/>
  <c r="F35" i="3" s="1" a="1"/>
  <c r="F35" i="3" s="1"/>
  <c r="F36" i="3" s="1" a="1"/>
  <c r="F36" i="3" s="1"/>
  <c r="F38" i="3" s="1" a="1"/>
  <c r="F38" i="3" s="1"/>
  <c r="D35" i="3" a="1"/>
  <c r="D35" i="3" s="1"/>
  <c r="D36" i="3" s="1" a="1"/>
  <c r="D36" i="3" s="1"/>
  <c r="D38" i="3" s="1"/>
  <c r="D39" i="3" s="1" a="1"/>
  <c r="D39" i="3" s="1"/>
  <c r="E35" i="3" a="1"/>
  <c r="E35" i="3" s="1"/>
  <c r="E36" i="3" s="1" a="1"/>
  <c r="E36" i="3" s="1"/>
  <c r="E38" i="3" s="1"/>
  <c r="E39" i="3" s="1"/>
  <c r="G35" i="3" l="1" a="1"/>
  <c r="G35" i="3" s="1"/>
  <c r="G36" i="3" s="1" a="1"/>
  <c r="G36" i="3" s="1"/>
  <c r="G38" i="3" s="1"/>
  <c r="F39" i="3" a="1"/>
  <c r="F39" i="3" s="1"/>
  <c r="G39" i="3" l="1"/>
  <c r="E40" i="3" s="1" a="1"/>
  <c r="E40" i="3" s="1"/>
  <c r="H39" i="3" a="1"/>
  <c r="H39" i="3" s="1"/>
  <c r="D40" i="3" a="1"/>
  <c r="D40" i="3" s="1"/>
  <c r="G40" i="3" l="1" a="1"/>
  <c r="G40" i="3" s="1"/>
  <c r="H40" i="3" a="1"/>
  <c r="H40" i="3" s="1"/>
  <c r="H41" i="3" s="1"/>
  <c r="H42" i="3" s="1" a="1"/>
  <c r="H42" i="3" s="1"/>
  <c r="H44" i="3" s="1"/>
  <c r="F40" i="3" a="1"/>
  <c r="F40" i="3" s="1"/>
  <c r="F41" i="3" s="1" a="1"/>
  <c r="F41" i="3" s="1"/>
  <c r="F42" i="3" s="1" a="1"/>
  <c r="F42" i="3" s="1"/>
  <c r="F44" i="3" s="1" a="1"/>
  <c r="F44" i="3" s="1"/>
  <c r="E41" i="3" a="1"/>
  <c r="E41" i="3" s="1"/>
  <c r="E42" i="3" s="1" a="1"/>
  <c r="E42" i="3" s="1"/>
  <c r="E44" i="3" s="1"/>
  <c r="D41" i="3" l="1" a="1"/>
  <c r="D41" i="3" s="1"/>
  <c r="D42" i="3" s="1" a="1"/>
  <c r="D42" i="3" s="1"/>
  <c r="D44" i="3" s="1"/>
  <c r="D45" i="3" s="1" a="1"/>
  <c r="D45" i="3" s="1"/>
  <c r="G41" i="3" a="1"/>
  <c r="G41" i="3" s="1"/>
  <c r="G42" i="3" s="1" a="1"/>
  <c r="G42" i="3" s="1"/>
  <c r="G44" i="3" s="1"/>
  <c r="E45" i="3"/>
  <c r="F45" i="3" a="1"/>
  <c r="F45" i="3" s="1"/>
  <c r="G45" i="3" l="1"/>
  <c r="H45" i="3" a="1"/>
  <c r="H45" i="3" s="1"/>
  <c r="G46" i="3" s="1" a="1"/>
  <c r="G46" i="3" s="1"/>
  <c r="E46" i="3" a="1"/>
  <c r="E46" i="3" s="1"/>
  <c r="D46" i="3" a="1"/>
  <c r="D46" i="3" s="1"/>
  <c r="H46" i="3" l="1" a="1"/>
  <c r="H46" i="3" s="1"/>
  <c r="H47" i="3" s="1"/>
  <c r="H48" i="3" s="1" a="1"/>
  <c r="H48" i="3" s="1"/>
  <c r="H50" i="3" s="1"/>
  <c r="F46" i="3" a="1"/>
  <c r="F46" i="3" s="1"/>
  <c r="F47" i="3" s="1" a="1"/>
  <c r="F47" i="3" s="1"/>
  <c r="F48" i="3" s="1" a="1"/>
  <c r="F48" i="3" s="1"/>
  <c r="F50" i="3" s="1" a="1"/>
  <c r="F50" i="3" s="1"/>
  <c r="E47" i="3" a="1"/>
  <c r="E47" i="3" s="1"/>
  <c r="E48" i="3" s="1" a="1"/>
  <c r="E48" i="3" s="1"/>
  <c r="E50" i="3" s="1"/>
  <c r="E51" i="3" s="1"/>
  <c r="D47" i="3" l="1" a="1"/>
  <c r="D47" i="3" s="1"/>
  <c r="D48" i="3" s="1" a="1"/>
  <c r="D48" i="3" s="1"/>
  <c r="D50" i="3" s="1"/>
  <c r="D51" i="3" s="1" a="1"/>
  <c r="D51" i="3" s="1"/>
  <c r="G47" i="3" a="1"/>
  <c r="G47" i="3" s="1"/>
  <c r="G48" i="3" s="1" a="1"/>
  <c r="G48" i="3" s="1"/>
  <c r="G50" i="3" s="1"/>
  <c r="G51" i="3" s="1"/>
  <c r="F51" i="3" a="1"/>
  <c r="F51" i="3" s="1"/>
  <c r="H51" i="3" l="1" a="1"/>
  <c r="H51" i="3" s="1"/>
  <c r="F52" i="3" s="1" a="1"/>
  <c r="F52" i="3" s="1"/>
  <c r="F53" i="3" s="1" a="1"/>
  <c r="F53" i="3" s="1"/>
  <c r="F54" i="3" s="1" a="1"/>
  <c r="F54" i="3" s="1"/>
  <c r="F56" i="3" s="1" a="1"/>
  <c r="F56" i="3" s="1"/>
  <c r="E52" i="3" a="1"/>
  <c r="E52" i="3" s="1"/>
  <c r="D52" i="3" a="1"/>
  <c r="D52" i="3" s="1"/>
  <c r="E53" i="3" l="1" a="1"/>
  <c r="E53" i="3" s="1"/>
  <c r="E54" i="3" s="1" a="1"/>
  <c r="E54" i="3" s="1"/>
  <c r="E56" i="3" s="1"/>
  <c r="E57" i="3" s="1"/>
  <c r="G52" i="3" a="1"/>
  <c r="G52" i="3" s="1"/>
  <c r="G53" i="3" s="1" a="1"/>
  <c r="G53" i="3" s="1"/>
  <c r="G54" i="3" s="1" a="1"/>
  <c r="G54" i="3" s="1"/>
  <c r="G56" i="3" s="1"/>
  <c r="H52" i="3" a="1"/>
  <c r="H52" i="3" s="1"/>
  <c r="H53" i="3" s="1"/>
  <c r="H54" i="3" s="1" a="1"/>
  <c r="H54" i="3" s="1"/>
  <c r="H56" i="3" s="1"/>
  <c r="F57" i="3" l="1" a="1"/>
  <c r="F57" i="3" s="1"/>
  <c r="D53" i="3" a="1"/>
  <c r="D53" i="3" s="1"/>
  <c r="D54" i="3" s="1" a="1"/>
  <c r="D54" i="3" s="1"/>
  <c r="D56" i="3" s="1"/>
  <c r="D57" i="3" s="1" a="1"/>
  <c r="D57" i="3" s="1"/>
  <c r="D58" i="3" s="1" a="1"/>
  <c r="D58" i="3" s="1"/>
  <c r="G57" i="3"/>
  <c r="H57" i="3" a="1"/>
  <c r="H57" i="3" s="1"/>
  <c r="E58" i="3" l="1" a="1"/>
  <c r="E58" i="3" s="1"/>
  <c r="E59" i="3" s="1" a="1"/>
  <c r="E59" i="3" s="1"/>
  <c r="E60" i="3" s="1" a="1"/>
  <c r="E60" i="3" s="1"/>
  <c r="E63" i="3" s="1"/>
  <c r="E10" i="4" s="1"/>
  <c r="F17" i="4" s="1" a="1"/>
  <c r="F17" i="4" s="1"/>
  <c r="E23" i="4" s="1"/>
  <c r="E24" i="4" s="1"/>
  <c r="F58" i="3" a="1"/>
  <c r="F58" i="3" s="1"/>
  <c r="F59" i="3" s="1" a="1"/>
  <c r="F59" i="3" s="1"/>
  <c r="F60" i="3" s="1" a="1"/>
  <c r="F60" i="3" s="1"/>
  <c r="F63" i="3" s="1"/>
  <c r="F10" i="4" s="1"/>
  <c r="F23" i="4" s="1" a="1"/>
  <c r="F23" i="4" s="1"/>
  <c r="G58" i="3" a="1"/>
  <c r="G58" i="3" s="1"/>
  <c r="H58" i="3" a="1"/>
  <c r="H58" i="3" s="1"/>
  <c r="F24" i="4" l="1" a="1"/>
  <c r="F24" i="4" s="1"/>
  <c r="G59" i="3" a="1"/>
  <c r="G59" i="3" s="1"/>
  <c r="G60" i="3" s="1" a="1"/>
  <c r="G60" i="3" s="1"/>
  <c r="G63" i="3" s="1"/>
  <c r="G10" i="4" s="1"/>
  <c r="G23" i="4" s="1"/>
  <c r="G24" i="4" s="1"/>
  <c r="H59" i="3"/>
  <c r="H60" i="3" s="1" a="1"/>
  <c r="H60" i="3" s="1"/>
  <c r="H63" i="3" s="1" a="1"/>
  <c r="H63" i="3" s="1"/>
  <c r="H10" i="4" s="1"/>
  <c r="H23" i="4" s="1"/>
  <c r="D59" i="3" a="1"/>
  <c r="D59" i="3" s="1"/>
  <c r="D60" i="3" s="1" a="1"/>
  <c r="D60" i="3" s="1"/>
  <c r="D63" i="3" s="1"/>
  <c r="D10" i="4" s="1"/>
  <c r="E17" i="4" s="1" a="1"/>
  <c r="E17" i="4" s="1"/>
  <c r="E25" i="4" l="1" a="1"/>
  <c r="E25" i="4" s="1"/>
  <c r="H24" i="4" a="1"/>
  <c r="H24" i="4" s="1"/>
  <c r="F25" i="4" s="1" a="1"/>
  <c r="F25" i="4" s="1"/>
  <c r="F26" i="4" s="1" a="1"/>
  <c r="F26" i="4" s="1"/>
  <c r="F27" i="4" s="1" a="1"/>
  <c r="F27" i="4" s="1"/>
  <c r="F29" i="4" s="1" a="1"/>
  <c r="F29" i="4" s="1"/>
  <c r="D23" i="4"/>
  <c r="D24" i="4" s="1" a="1"/>
  <c r="D24" i="4" s="1"/>
  <c r="E19" i="4"/>
  <c r="H25" i="4" l="1" a="1"/>
  <c r="H25" i="4" s="1"/>
  <c r="H26" i="4" s="1"/>
  <c r="H27" i="4" s="1" a="1"/>
  <c r="H27" i="4" s="1"/>
  <c r="H29" i="4" s="1"/>
  <c r="D25" i="4" a="1"/>
  <c r="D25" i="4" s="1"/>
  <c r="G25" i="4" a="1"/>
  <c r="G25" i="4" s="1"/>
  <c r="G26" i="4" s="1" a="1"/>
  <c r="G26" i="4" s="1"/>
  <c r="G27" i="4" s="1" a="1"/>
  <c r="G27" i="4" s="1"/>
  <c r="G29" i="4" s="1"/>
  <c r="H30" i="4" l="1" a="1"/>
  <c r="H30" i="4" s="1"/>
  <c r="G30" i="4"/>
  <c r="D26" i="4" a="1"/>
  <c r="D26" i="4" s="1"/>
  <c r="D27" i="4" s="1" a="1"/>
  <c r="D27" i="4" s="1"/>
  <c r="D29" i="4" s="1"/>
  <c r="D30" i="4" s="1" a="1"/>
  <c r="D30" i="4" s="1"/>
  <c r="E26" i="4" a="1"/>
  <c r="E26" i="4" s="1"/>
  <c r="E27" i="4" s="1" a="1"/>
  <c r="E27" i="4" s="1"/>
  <c r="E29" i="4" s="1"/>
  <c r="E30" i="4" l="1"/>
  <c r="F30" i="4" a="1"/>
  <c r="F30" i="4" s="1"/>
  <c r="H31" i="4" a="1"/>
  <c r="H31" i="4" s="1"/>
  <c r="H32" i="4" s="1"/>
  <c r="H33" i="4" s="1" a="1"/>
  <c r="H33" i="4" s="1"/>
  <c r="H35" i="4" s="1"/>
  <c r="F31" i="4" a="1"/>
  <c r="F31" i="4" s="1"/>
  <c r="F32" i="4" s="1" a="1"/>
  <c r="F32" i="4" s="1"/>
  <c r="F33" i="4" s="1" a="1"/>
  <c r="F33" i="4" s="1"/>
  <c r="F35" i="4" s="1" a="1"/>
  <c r="F35" i="4" s="1"/>
  <c r="G31" i="4" a="1"/>
  <c r="G31" i="4" s="1"/>
  <c r="G32" i="4" l="1" a="1"/>
  <c r="G32" i="4" s="1"/>
  <c r="G33" i="4" s="1" a="1"/>
  <c r="G33" i="4" s="1"/>
  <c r="G35" i="4" s="1"/>
  <c r="D31" i="4" a="1"/>
  <c r="D31" i="4" s="1"/>
  <c r="D32" i="4" s="1" a="1"/>
  <c r="D32" i="4" s="1"/>
  <c r="D33" i="4" s="1" a="1"/>
  <c r="D33" i="4" s="1"/>
  <c r="D35" i="4" s="1"/>
  <c r="D36" i="4" s="1" a="1"/>
  <c r="D36" i="4" s="1"/>
  <c r="E31" i="4" a="1"/>
  <c r="E31" i="4" s="1"/>
  <c r="E32" i="4" l="1" a="1"/>
  <c r="E32" i="4" s="1"/>
  <c r="E33" i="4" s="1" a="1"/>
  <c r="E33" i="4" s="1"/>
  <c r="E35" i="4" s="1"/>
  <c r="E36" i="4" s="1"/>
  <c r="G36" i="4"/>
  <c r="H36" i="4" a="1"/>
  <c r="H36" i="4" s="1"/>
  <c r="G37" i="4" s="1" a="1"/>
  <c r="G37" i="4" s="1"/>
  <c r="F36" i="4" l="1" a="1"/>
  <c r="F36" i="4" s="1"/>
  <c r="E37" i="4" s="1" a="1"/>
  <c r="E37" i="4" s="1"/>
  <c r="H37" i="4" a="1"/>
  <c r="H37" i="4" s="1"/>
  <c r="H38" i="4" s="1"/>
  <c r="H39" i="4" s="1" a="1"/>
  <c r="H39" i="4" s="1"/>
  <c r="H41" i="4" s="1"/>
  <c r="F37" i="4" a="1"/>
  <c r="F37" i="4" s="1"/>
  <c r="F38" i="4" s="1" a="1"/>
  <c r="F38" i="4" s="1"/>
  <c r="F39" i="4" s="1" a="1"/>
  <c r="F39" i="4" s="1"/>
  <c r="F41" i="4" s="1" a="1"/>
  <c r="F41" i="4" s="1"/>
  <c r="D37" i="4" l="1" a="1"/>
  <c r="D37" i="4" s="1"/>
  <c r="E38" i="4" s="1" a="1"/>
  <c r="E38" i="4" s="1"/>
  <c r="E39" i="4" s="1" a="1"/>
  <c r="E39" i="4" s="1"/>
  <c r="E41" i="4" s="1"/>
  <c r="E42" i="4" s="1"/>
  <c r="G38" i="4" a="1"/>
  <c r="G38" i="4" s="1"/>
  <c r="G39" i="4" s="1" a="1"/>
  <c r="G39" i="4" s="1"/>
  <c r="G41" i="4" s="1"/>
  <c r="D38" i="4" l="1" a="1"/>
  <c r="D38" i="4" s="1"/>
  <c r="D39" i="4" s="1" a="1"/>
  <c r="D39" i="4" s="1"/>
  <c r="D41" i="4" s="1"/>
  <c r="D42" i="4" s="1" a="1"/>
  <c r="D42" i="4" s="1"/>
  <c r="F42" i="4" a="1"/>
  <c r="F42" i="4" s="1"/>
  <c r="G42" i="4"/>
  <c r="H42" i="4" a="1"/>
  <c r="H42" i="4" s="1"/>
  <c r="D43" i="4" l="1" a="1"/>
  <c r="D43" i="4" s="1"/>
  <c r="E43" i="4" a="1"/>
  <c r="E43" i="4" s="1"/>
  <c r="F43" i="4" a="1"/>
  <c r="F43" i="4" s="1"/>
  <c r="F44" i="4" s="1" a="1"/>
  <c r="F44" i="4" s="1"/>
  <c r="F45" i="4" s="1" a="1"/>
  <c r="F45" i="4" s="1"/>
  <c r="F47" i="4" s="1" a="1"/>
  <c r="F47" i="4" s="1"/>
  <c r="H43" i="4" a="1"/>
  <c r="H43" i="4" s="1"/>
  <c r="G43" i="4" a="1"/>
  <c r="G43" i="4" s="1"/>
  <c r="E44" i="4" l="1" a="1"/>
  <c r="E44" i="4" s="1"/>
  <c r="E45" i="4" s="1" a="1"/>
  <c r="E45" i="4" s="1"/>
  <c r="E47" i="4" s="1"/>
  <c r="E48" i="4" s="1"/>
  <c r="G44" i="4" a="1"/>
  <c r="G44" i="4" s="1"/>
  <c r="G45" i="4" s="1" a="1"/>
  <c r="G45" i="4" s="1"/>
  <c r="G47" i="4" s="1"/>
  <c r="G48" i="4" s="1"/>
  <c r="H44" i="4"/>
  <c r="H45" i="4" s="1" a="1"/>
  <c r="H45" i="4" s="1"/>
  <c r="H47" i="4" s="1"/>
  <c r="D44" i="4" a="1"/>
  <c r="D44" i="4" s="1"/>
  <c r="D45" i="4" s="1" a="1"/>
  <c r="D45" i="4" s="1"/>
  <c r="D47" i="4" s="1"/>
  <c r="D48" i="4" s="1" a="1"/>
  <c r="D48" i="4" s="1"/>
  <c r="F48" i="4" l="1" a="1"/>
  <c r="F48" i="4" s="1"/>
  <c r="E49" i="4" s="1" a="1"/>
  <c r="E49" i="4" s="1"/>
  <c r="H48" i="4" a="1"/>
  <c r="H48" i="4" s="1"/>
  <c r="G49" i="4" s="1" a="1"/>
  <c r="G49" i="4" s="1"/>
  <c r="D49" i="4" a="1"/>
  <c r="D49" i="4" s="1"/>
  <c r="H49" i="4" a="1"/>
  <c r="H49" i="4" s="1"/>
  <c r="H50" i="4" s="1"/>
  <c r="H51" i="4" s="1" a="1"/>
  <c r="H51" i="4" s="1"/>
  <c r="H53" i="4" s="1"/>
  <c r="F49" i="4" l="1" a="1"/>
  <c r="F49" i="4" s="1"/>
  <c r="F50" i="4" s="1" a="1"/>
  <c r="F50" i="4" s="1"/>
  <c r="F51" i="4" s="1" a="1"/>
  <c r="F51" i="4" s="1"/>
  <c r="F53" i="4" s="1" a="1"/>
  <c r="F53" i="4" s="1"/>
  <c r="E50" i="4" a="1"/>
  <c r="E50" i="4" s="1"/>
  <c r="E51" i="4" s="1" a="1"/>
  <c r="E51" i="4" s="1"/>
  <c r="E53" i="4" s="1"/>
  <c r="E54" i="4" s="1"/>
  <c r="D50" i="4" a="1"/>
  <c r="D50" i="4" s="1"/>
  <c r="D51" i="4" s="1" a="1"/>
  <c r="D51" i="4" s="1"/>
  <c r="D53" i="4" s="1"/>
  <c r="D54" i="4" s="1" a="1"/>
  <c r="D54" i="4" s="1"/>
  <c r="G50" i="4" l="1" a="1"/>
  <c r="G50" i="4" s="1"/>
  <c r="G51" i="4" s="1" a="1"/>
  <c r="G51" i="4" s="1"/>
  <c r="G53" i="4" s="1"/>
  <c r="G54" i="4" s="1"/>
  <c r="F54" i="4" a="1"/>
  <c r="F54" i="4" s="1"/>
  <c r="D55" i="4" s="1" a="1"/>
  <c r="D55" i="4" s="1"/>
  <c r="H54" i="4" l="1" a="1"/>
  <c r="H54" i="4" s="1"/>
  <c r="F55" i="4" s="1" a="1"/>
  <c r="F55" i="4" s="1"/>
  <c r="F56" i="4" s="1" a="1"/>
  <c r="F56" i="4" s="1"/>
  <c r="F57" i="4" s="1" a="1"/>
  <c r="F57" i="4" s="1"/>
  <c r="F59" i="4" s="1" a="1"/>
  <c r="F59" i="4" s="1"/>
  <c r="E55" i="4" a="1"/>
  <c r="E55" i="4" s="1"/>
  <c r="E56" i="4" s="1" a="1"/>
  <c r="E56" i="4" s="1"/>
  <c r="E57" i="4" s="1" a="1"/>
  <c r="E57" i="4" s="1"/>
  <c r="E59" i="4" s="1"/>
  <c r="E60" i="4" s="1"/>
  <c r="G55" i="4" l="1" a="1"/>
  <c r="G55" i="4" s="1"/>
  <c r="G56" i="4" s="1" a="1"/>
  <c r="G56" i="4" s="1"/>
  <c r="G57" i="4" s="1" a="1"/>
  <c r="G57" i="4" s="1"/>
  <c r="G59" i="4" s="1"/>
  <c r="H55" i="4" a="1"/>
  <c r="H55" i="4" s="1"/>
  <c r="F60" i="4" a="1"/>
  <c r="F60" i="4" s="1"/>
  <c r="H56" i="4" l="1"/>
  <c r="H57" i="4" s="1" a="1"/>
  <c r="H57" i="4" s="1"/>
  <c r="H59" i="4" s="1"/>
  <c r="H60" i="4" s="1" a="1"/>
  <c r="H60" i="4" s="1"/>
  <c r="D56" i="4" a="1"/>
  <c r="D56" i="4" s="1"/>
  <c r="D57" i="4" s="1" a="1"/>
  <c r="D57" i="4" s="1"/>
  <c r="D59" i="4" s="1"/>
  <c r="D60" i="4" s="1" a="1"/>
  <c r="D60" i="4" s="1"/>
  <c r="D61" i="4" s="1" a="1"/>
  <c r="D61" i="4" s="1"/>
  <c r="G60" i="4"/>
  <c r="G61" i="4" l="1" a="1"/>
  <c r="G61" i="4" s="1"/>
  <c r="H61" i="4" a="1"/>
  <c r="H61" i="4" s="1"/>
  <c r="E61" i="4" a="1"/>
  <c r="E61" i="4" s="1"/>
  <c r="E62" i="4" s="1" a="1"/>
  <c r="E62" i="4" s="1"/>
  <c r="E63" i="4" s="1" a="1"/>
  <c r="E63" i="4" s="1"/>
  <c r="E65" i="4" s="1"/>
  <c r="E66" i="4" s="1"/>
  <c r="F61" i="4" a="1"/>
  <c r="F61" i="4" s="1"/>
  <c r="F62" i="4" s="1" a="1"/>
  <c r="F62" i="4" s="1"/>
  <c r="F63" i="4" s="1" a="1"/>
  <c r="F63" i="4" s="1"/>
  <c r="F65" i="4" s="1" a="1"/>
  <c r="F65" i="4" s="1"/>
  <c r="F66" i="4" l="1" a="1"/>
  <c r="F66" i="4" s="1"/>
  <c r="G62" i="4" a="1"/>
  <c r="G62" i="4" s="1"/>
  <c r="G63" i="4" s="1" a="1"/>
  <c r="G63" i="4" s="1"/>
  <c r="G65" i="4" s="1"/>
  <c r="G66" i="4" s="1"/>
  <c r="E67" i="4" s="1" a="1"/>
  <c r="E67" i="4" s="1"/>
  <c r="H62" i="4"/>
  <c r="H63" i="4" s="1" a="1"/>
  <c r="H63" i="4" s="1"/>
  <c r="H65" i="4" s="1"/>
  <c r="D62" i="4" a="1"/>
  <c r="D62" i="4" s="1"/>
  <c r="D63" i="4" s="1" a="1"/>
  <c r="D63" i="4" s="1"/>
  <c r="D65" i="4" s="1"/>
  <c r="D66" i="4" l="1" a="1"/>
  <c r="D66" i="4" s="1"/>
  <c r="H67" i="4" s="1" a="1"/>
  <c r="H67" i="4" s="1"/>
  <c r="H68" i="4" s="1"/>
  <c r="H69" i="4" s="1" a="1"/>
  <c r="H69" i="4" s="1"/>
  <c r="Q10" i="4" s="1"/>
  <c r="H8" i="5" s="1"/>
  <c r="H10" i="5" s="1"/>
  <c r="H12" i="5" s="1"/>
  <c r="H66" i="4" a="1"/>
  <c r="H66" i="4" s="1"/>
  <c r="G67" i="4" s="1" a="1"/>
  <c r="G67" i="4" s="1"/>
  <c r="D67" i="4" a="1"/>
  <c r="D67" i="4" s="1"/>
  <c r="F67" i="4" l="1" a="1"/>
  <c r="F67" i="4" s="1"/>
  <c r="F68" i="4" s="1" a="1"/>
  <c r="F68" i="4" s="1"/>
  <c r="F69" i="4" s="1" a="1"/>
  <c r="F69" i="4" s="1"/>
  <c r="O10" i="4" s="1"/>
  <c r="F8" i="5" s="1"/>
  <c r="F10" i="5" s="1" a="1"/>
  <c r="F10" i="5" s="1"/>
  <c r="F12" i="5" s="1" a="1"/>
  <c r="F12" i="5" s="1"/>
  <c r="D68" i="4" a="1"/>
  <c r="D68" i="4" s="1"/>
  <c r="D69" i="4" s="1" a="1"/>
  <c r="D69" i="4" s="1"/>
  <c r="M10" i="4" s="1"/>
  <c r="E68" i="4" a="1"/>
  <c r="E68" i="4" s="1"/>
  <c r="E69" i="4" s="1" a="1"/>
  <c r="E69" i="4" s="1"/>
  <c r="N10" i="4" s="1"/>
  <c r="G68" i="4" l="1" a="1"/>
  <c r="G68" i="4" s="1"/>
  <c r="G69" i="4" s="1" a="1"/>
  <c r="G69" i="4" s="1"/>
  <c r="P10" i="4" s="1"/>
  <c r="G8" i="5" s="1"/>
  <c r="G10" i="5" s="1" a="1"/>
  <c r="G10" i="5" s="1"/>
  <c r="G12" i="5" s="1"/>
  <c r="O17" i="4" a="1"/>
  <c r="O17" i="4" s="1"/>
  <c r="E8" i="5" s="1"/>
  <c r="E10" i="5" s="1"/>
  <c r="E12" i="5" s="1"/>
  <c r="E13" i="5" s="1"/>
  <c r="N17" i="4" a="1"/>
  <c r="N17" i="4" s="1"/>
  <c r="N19" i="4" l="1"/>
  <c r="E4" i="4" s="1"/>
  <c r="D14" i="1" s="1"/>
  <c r="D8" i="5"/>
  <c r="D10" i="5" s="1"/>
  <c r="D12" i="5" s="1"/>
  <c r="D13" i="5" s="1" a="1"/>
  <c r="D13" i="5" s="1"/>
  <c r="F13" i="5" a="1"/>
  <c r="F13" i="5" s="1"/>
  <c r="D14" i="5" s="1" a="1"/>
  <c r="D14" i="5" s="1"/>
  <c r="G13" i="5"/>
  <c r="H13" i="5" a="1"/>
  <c r="H13" i="5" s="1"/>
  <c r="F14" i="5" s="1" a="1"/>
  <c r="F14" i="5" s="1"/>
  <c r="F15" i="5" s="1" a="1"/>
  <c r="F15" i="5" s="1"/>
  <c r="F16" i="5" s="1" a="1"/>
  <c r="F16" i="5" s="1"/>
  <c r="F18" i="5" s="1" a="1"/>
  <c r="F18" i="5" s="1"/>
  <c r="H14" i="5" l="1" a="1"/>
  <c r="H14" i="5" s="1"/>
  <c r="H15" i="5" s="1"/>
  <c r="H16" i="5" s="1" a="1"/>
  <c r="H16" i="5" s="1"/>
  <c r="H18" i="5" s="1"/>
  <c r="E14" i="5" a="1"/>
  <c r="E14" i="5" s="1"/>
  <c r="E15" i="5" s="1" a="1"/>
  <c r="E15" i="5" s="1"/>
  <c r="E16" i="5" s="1" a="1"/>
  <c r="E16" i="5" s="1"/>
  <c r="E18" i="5" s="1"/>
  <c r="E19" i="5" s="1"/>
  <c r="G14" i="5" a="1"/>
  <c r="G14" i="5" s="1"/>
  <c r="G15" i="5" s="1" a="1"/>
  <c r="G15" i="5" s="1"/>
  <c r="G16" i="5" s="1" a="1"/>
  <c r="G16" i="5" s="1"/>
  <c r="G18" i="5" s="1"/>
  <c r="G19" i="5" s="1"/>
  <c r="D15" i="5" l="1" a="1"/>
  <c r="D15" i="5" s="1"/>
  <c r="D16" i="5" s="1" a="1"/>
  <c r="D16" i="5" s="1"/>
  <c r="D18" i="5" s="1"/>
  <c r="D19" i="5" s="1" a="1"/>
  <c r="D19" i="5" s="1"/>
  <c r="H20" i="5" s="1" a="1"/>
  <c r="H20" i="5" s="1"/>
  <c r="H21" i="5" s="1"/>
  <c r="H22" i="5" s="1" a="1"/>
  <c r="H22" i="5" s="1"/>
  <c r="H24" i="5" s="1"/>
  <c r="F19" i="5" a="1"/>
  <c r="F19" i="5" s="1"/>
  <c r="E20" i="5" s="1" a="1"/>
  <c r="E20" i="5" s="1"/>
  <c r="H19" i="5" a="1"/>
  <c r="H19" i="5" s="1"/>
  <c r="G20" i="5" l="1" a="1"/>
  <c r="G20" i="5" s="1"/>
  <c r="D20" i="5" a="1"/>
  <c r="D20" i="5" s="1"/>
  <c r="E21" i="5" s="1" a="1"/>
  <c r="E21" i="5" s="1"/>
  <c r="E22" i="5" s="1" a="1"/>
  <c r="E22" i="5" s="1"/>
  <c r="E24" i="5" s="1"/>
  <c r="E25" i="5" s="1"/>
  <c r="F20" i="5" a="1"/>
  <c r="F20" i="5" s="1"/>
  <c r="F21" i="5" s="1" a="1"/>
  <c r="F21" i="5" s="1"/>
  <c r="F22" i="5" s="1" a="1"/>
  <c r="F22" i="5" s="1"/>
  <c r="F24" i="5" s="1" a="1"/>
  <c r="F24" i="5" s="1"/>
  <c r="D21" i="5" l="1" a="1"/>
  <c r="D21" i="5" s="1"/>
  <c r="D22" i="5" s="1" a="1"/>
  <c r="D22" i="5" s="1"/>
  <c r="D24" i="5" s="1"/>
  <c r="D25" i="5" s="1" a="1"/>
  <c r="D25" i="5" s="1"/>
  <c r="D26" i="5" s="1" a="1"/>
  <c r="D26" i="5" s="1"/>
  <c r="F25" i="5" a="1"/>
  <c r="F25" i="5" s="1"/>
  <c r="G21" i="5" a="1"/>
  <c r="G21" i="5" s="1"/>
  <c r="G22" i="5" s="1" a="1"/>
  <c r="G22" i="5" s="1"/>
  <c r="G24" i="5" s="1"/>
  <c r="G25" i="5" s="1"/>
  <c r="H25" i="5" l="1" a="1"/>
  <c r="H25" i="5" s="1"/>
  <c r="F26" i="5" s="1" a="1"/>
  <c r="F26" i="5" s="1"/>
  <c r="F27" i="5" s="1" a="1"/>
  <c r="F27" i="5" s="1"/>
  <c r="F28" i="5" s="1" a="1"/>
  <c r="F28" i="5" s="1"/>
  <c r="F30" i="5" s="1" a="1"/>
  <c r="F30" i="5" s="1"/>
  <c r="E26" i="5" a="1"/>
  <c r="E26" i="5" s="1"/>
  <c r="E27" i="5" s="1" a="1"/>
  <c r="E27" i="5" s="1"/>
  <c r="E28" i="5" s="1" a="1"/>
  <c r="E28" i="5" s="1"/>
  <c r="E30" i="5" s="1"/>
  <c r="E31" i="5" s="1"/>
  <c r="G26" i="5" l="1" a="1"/>
  <c r="G26" i="5" s="1"/>
  <c r="G27" i="5" s="1" a="1"/>
  <c r="G27" i="5" s="1"/>
  <c r="G28" i="5" s="1" a="1"/>
  <c r="G28" i="5" s="1"/>
  <c r="G30" i="5" s="1"/>
  <c r="H26" i="5" a="1"/>
  <c r="H26" i="5" s="1"/>
  <c r="F31" i="5" a="1"/>
  <c r="F31" i="5" s="1"/>
  <c r="H27" i="5" l="1"/>
  <c r="H28" i="5" s="1" a="1"/>
  <c r="H28" i="5" s="1"/>
  <c r="H30" i="5" s="1"/>
  <c r="H31" i="5" s="1" a="1"/>
  <c r="H31" i="5" s="1"/>
  <c r="D27" i="5" a="1"/>
  <c r="D27" i="5" s="1"/>
  <c r="D28" i="5" s="1" a="1"/>
  <c r="D28" i="5" s="1"/>
  <c r="D30" i="5" s="1"/>
  <c r="G31" i="5"/>
  <c r="E32" i="5" a="1"/>
  <c r="E32" i="5" s="1"/>
  <c r="D31" i="5" l="1" a="1"/>
  <c r="D31" i="5" s="1"/>
  <c r="D32" i="5" s="1" a="1"/>
  <c r="D32" i="5" s="1"/>
  <c r="E33" i="5" s="1" a="1"/>
  <c r="E33" i="5" s="1"/>
  <c r="E34" i="5" s="1" a="1"/>
  <c r="E34" i="5" s="1"/>
  <c r="E36" i="5" s="1"/>
  <c r="E37" i="5" s="1"/>
  <c r="F32" i="5" a="1"/>
  <c r="F32" i="5" s="1"/>
  <c r="F33" i="5" s="1" a="1"/>
  <c r="F33" i="5" s="1"/>
  <c r="F34" i="5" s="1" a="1"/>
  <c r="F34" i="5" s="1"/>
  <c r="F36" i="5" s="1" a="1"/>
  <c r="F36" i="5" s="1"/>
  <c r="G32" i="5" l="1" a="1"/>
  <c r="G32" i="5" s="1"/>
  <c r="G33" i="5" s="1" a="1"/>
  <c r="G33" i="5" s="1"/>
  <c r="G34" i="5" s="1" a="1"/>
  <c r="G34" i="5" s="1"/>
  <c r="G36" i="5" s="1"/>
  <c r="F37" i="5" a="1"/>
  <c r="F37" i="5" s="1"/>
  <c r="H32" i="5" a="1"/>
  <c r="H32" i="5" s="1"/>
  <c r="H33" i="5" s="1"/>
  <c r="H34" i="5" s="1" a="1"/>
  <c r="H34" i="5" s="1"/>
  <c r="H36" i="5" s="1"/>
  <c r="D33" i="5" l="1" a="1"/>
  <c r="D33" i="5" s="1"/>
  <c r="D34" i="5" s="1" a="1"/>
  <c r="D34" i="5" s="1"/>
  <c r="D36" i="5" s="1"/>
  <c r="D37" i="5" s="1" a="1"/>
  <c r="D37" i="5" s="1"/>
  <c r="H38" i="5" s="1" a="1"/>
  <c r="H38" i="5" s="1"/>
  <c r="H39" i="5" s="1"/>
  <c r="H40" i="5" s="1" a="1"/>
  <c r="H40" i="5" s="1"/>
  <c r="H42" i="5" s="1"/>
  <c r="G37" i="5"/>
  <c r="H37" i="5" a="1"/>
  <c r="H37" i="5" s="1"/>
  <c r="G38" i="5" l="1" a="1"/>
  <c r="G38" i="5" s="1"/>
  <c r="D38" i="5" a="1"/>
  <c r="D38" i="5" s="1"/>
  <c r="D39" i="5" s="1" a="1"/>
  <c r="D39" i="5" s="1"/>
  <c r="D40" i="5" s="1" a="1"/>
  <c r="D40" i="5" s="1"/>
  <c r="D42" i="5" s="1"/>
  <c r="D43" i="5" s="1" a="1"/>
  <c r="D43" i="5" s="1"/>
  <c r="F38" i="5" a="1"/>
  <c r="F38" i="5" s="1"/>
  <c r="F39" i="5" s="1" a="1"/>
  <c r="F39" i="5" s="1"/>
  <c r="F40" i="5" s="1" a="1"/>
  <c r="F40" i="5" s="1"/>
  <c r="F42" i="5" s="1" a="1"/>
  <c r="F42" i="5" s="1"/>
  <c r="E38" i="5" a="1"/>
  <c r="E38" i="5" s="1"/>
  <c r="E39" i="5" l="1" a="1"/>
  <c r="E39" i="5" s="1"/>
  <c r="E40" i="5" s="1" a="1"/>
  <c r="E40" i="5" s="1"/>
  <c r="E42" i="5" s="1"/>
  <c r="E43" i="5" s="1"/>
  <c r="G39" i="5" a="1"/>
  <c r="G39" i="5" s="1"/>
  <c r="G40" i="5" s="1" a="1"/>
  <c r="G40" i="5" s="1"/>
  <c r="G42" i="5" s="1"/>
  <c r="F43" i="5" l="1" a="1"/>
  <c r="F43" i="5" s="1"/>
  <c r="E44" i="5" s="1" a="1"/>
  <c r="E44" i="5" s="1"/>
  <c r="G43" i="5"/>
  <c r="H43" i="5" a="1"/>
  <c r="H43" i="5" s="1"/>
  <c r="D44" i="5" l="1" a="1"/>
  <c r="D44" i="5" s="1"/>
  <c r="E45" i="5" s="1" a="1"/>
  <c r="E45" i="5" s="1"/>
  <c r="E46" i="5" s="1" a="1"/>
  <c r="E46" i="5" s="1"/>
  <c r="E48" i="5" s="1"/>
  <c r="E49" i="5" s="1"/>
  <c r="F44" i="5" a="1"/>
  <c r="F44" i="5" s="1"/>
  <c r="F45" i="5" s="1" a="1"/>
  <c r="F45" i="5" s="1"/>
  <c r="F46" i="5" s="1" a="1"/>
  <c r="F46" i="5" s="1"/>
  <c r="F48" i="5" s="1" a="1"/>
  <c r="F48" i="5" s="1"/>
  <c r="G44" i="5" a="1"/>
  <c r="G44" i="5" s="1"/>
  <c r="H44" i="5" a="1"/>
  <c r="H44" i="5" s="1"/>
  <c r="H45" i="5" s="1"/>
  <c r="H46" i="5" s="1" a="1"/>
  <c r="H46" i="5" s="1"/>
  <c r="H48" i="5" s="1"/>
  <c r="G45" i="5" l="1" a="1"/>
  <c r="G45" i="5" s="1"/>
  <c r="G46" i="5" s="1" a="1"/>
  <c r="G46" i="5" s="1"/>
  <c r="G48" i="5" s="1"/>
  <c r="G49" i="5" s="1"/>
  <c r="F49" i="5" a="1"/>
  <c r="F49" i="5" s="1"/>
  <c r="D45" i="5" a="1"/>
  <c r="D45" i="5" s="1"/>
  <c r="D46" i="5" s="1" a="1"/>
  <c r="D46" i="5" s="1"/>
  <c r="D48" i="5" s="1"/>
  <c r="D49" i="5" s="1" a="1"/>
  <c r="D49" i="5" s="1"/>
  <c r="D50" i="5" s="1" a="1"/>
  <c r="D50" i="5" s="1"/>
  <c r="H49" i="5" l="1" a="1"/>
  <c r="H49" i="5" s="1"/>
  <c r="G50" i="5" s="1" a="1"/>
  <c r="G50" i="5" s="1"/>
  <c r="E50" i="5" a="1"/>
  <c r="E50" i="5" s="1"/>
  <c r="E51" i="5" s="1" a="1"/>
  <c r="E51" i="5" s="1"/>
  <c r="E52" i="5" s="1" a="1"/>
  <c r="E52" i="5" s="1"/>
  <c r="E54" i="5" s="1"/>
  <c r="E55" i="5" s="1"/>
  <c r="H50" i="5" a="1"/>
  <c r="H50" i="5" s="1"/>
  <c r="H51" i="5" s="1"/>
  <c r="H52" i="5" s="1" a="1"/>
  <c r="H52" i="5" s="1"/>
  <c r="H54" i="5" s="1"/>
  <c r="F50" i="5" l="1" a="1"/>
  <c r="F50" i="5" s="1"/>
  <c r="F51" i="5" s="1" a="1"/>
  <c r="F51" i="5" s="1"/>
  <c r="F52" i="5" s="1" a="1"/>
  <c r="F52" i="5" s="1"/>
  <c r="F54" i="5" s="1" a="1"/>
  <c r="F54" i="5" s="1"/>
  <c r="F55" i="5" s="1" a="1"/>
  <c r="F55" i="5" s="1"/>
  <c r="D51" i="5" a="1"/>
  <c r="D51" i="5" s="1"/>
  <c r="D52" i="5" s="1" a="1"/>
  <c r="D52" i="5" s="1"/>
  <c r="D54" i="5" s="1"/>
  <c r="D55" i="5" s="1" a="1"/>
  <c r="D55" i="5" s="1"/>
  <c r="G51" i="5" l="1" a="1"/>
  <c r="G51" i="5" s="1"/>
  <c r="G52" i="5" s="1" a="1"/>
  <c r="G52" i="5" s="1"/>
  <c r="G54" i="5" s="1"/>
  <c r="G55" i="5" s="1"/>
  <c r="E56" i="5" s="1" a="1"/>
  <c r="E56" i="5" s="1"/>
  <c r="D56" i="5" a="1"/>
  <c r="D56" i="5" s="1"/>
  <c r="H55" i="5" l="1" a="1"/>
  <c r="H55" i="5" s="1"/>
  <c r="G56" i="5" s="1" a="1"/>
  <c r="G56" i="5" s="1"/>
  <c r="E57" i="5" a="1"/>
  <c r="E57" i="5" s="1"/>
  <c r="E58" i="5" s="1" a="1"/>
  <c r="E58" i="5" s="1"/>
  <c r="E60" i="5" s="1"/>
  <c r="E61" i="5" s="1"/>
  <c r="H56" i="5" l="1" a="1"/>
  <c r="H56" i="5" s="1"/>
  <c r="H57" i="5" s="1"/>
  <c r="H58" i="5" s="1" a="1"/>
  <c r="H58" i="5" s="1"/>
  <c r="H60" i="5" s="1"/>
  <c r="F56" i="5" a="1"/>
  <c r="F56" i="5" s="1"/>
  <c r="F57" i="5" s="1" a="1"/>
  <c r="F57" i="5" s="1"/>
  <c r="F58" i="5" s="1" a="1"/>
  <c r="F58" i="5" s="1"/>
  <c r="F60" i="5" s="1" a="1"/>
  <c r="F60" i="5" s="1"/>
  <c r="F61" i="5" s="1" a="1"/>
  <c r="F61" i="5" s="1"/>
  <c r="D57" i="5" l="1" a="1"/>
  <c r="D57" i="5" s="1"/>
  <c r="D58" i="5" s="1" a="1"/>
  <c r="D58" i="5" s="1"/>
  <c r="D60" i="5" s="1"/>
  <c r="D61" i="5" s="1" a="1"/>
  <c r="D61" i="5" s="1"/>
  <c r="D62" i="5" s="1" a="1"/>
  <c r="D62" i="5" s="1"/>
  <c r="G57" i="5" a="1"/>
  <c r="G57" i="5" s="1"/>
  <c r="G58" i="5" s="1" a="1"/>
  <c r="G58" i="5" s="1"/>
  <c r="G60" i="5" s="1"/>
  <c r="G61" i="5" s="1"/>
  <c r="E62" i="5" s="1" a="1"/>
  <c r="E62" i="5" s="1"/>
  <c r="H61" i="5" l="1" a="1"/>
  <c r="H61" i="5" s="1"/>
  <c r="F62" i="5" s="1" a="1"/>
  <c r="F62" i="5" s="1"/>
  <c r="F63" i="5" s="1" a="1"/>
  <c r="F63" i="5" s="1"/>
  <c r="F64" i="5" s="1" a="1"/>
  <c r="F64" i="5" s="1"/>
  <c r="F66" i="5" s="1" a="1"/>
  <c r="F66" i="5" s="1"/>
  <c r="H62" i="5" a="1"/>
  <c r="H62" i="5" s="1"/>
  <c r="H63" i="5" s="1"/>
  <c r="H64" i="5" s="1" a="1"/>
  <c r="H64" i="5" s="1"/>
  <c r="H66" i="5" s="1"/>
  <c r="E63" i="5" a="1"/>
  <c r="E63" i="5" s="1"/>
  <c r="E64" i="5" s="1" a="1"/>
  <c r="E64" i="5" s="1"/>
  <c r="E66" i="5" s="1"/>
  <c r="E67" i="5" s="1"/>
  <c r="G62" i="5" l="1" a="1"/>
  <c r="G62" i="5" s="1"/>
  <c r="G63" i="5" s="1" a="1"/>
  <c r="G63" i="5" s="1"/>
  <c r="G64" i="5" s="1" a="1"/>
  <c r="G64" i="5" s="1"/>
  <c r="G66" i="5" s="1"/>
  <c r="G67" i="5" s="1"/>
  <c r="D63" i="5" a="1"/>
  <c r="D63" i="5" s="1"/>
  <c r="D64" i="5" s="1" a="1"/>
  <c r="D64" i="5" s="1"/>
  <c r="D66" i="5" s="1"/>
  <c r="D67" i="5" s="1" a="1"/>
  <c r="D67" i="5" s="1"/>
  <c r="F67" i="5" a="1"/>
  <c r="F67" i="5" s="1"/>
  <c r="D68" i="5" l="1" a="1"/>
  <c r="D68" i="5" s="1"/>
  <c r="H67" i="5" a="1"/>
  <c r="H67" i="5" s="1"/>
  <c r="G68" i="5" s="1" a="1"/>
  <c r="G68" i="5" s="1"/>
  <c r="E68" i="5" a="1"/>
  <c r="E68" i="5" s="1"/>
  <c r="E69" i="5" s="1" a="1"/>
  <c r="E69" i="5" s="1"/>
  <c r="E70" i="5" s="1" a="1"/>
  <c r="E70" i="5" s="1"/>
  <c r="E72" i="5" s="1"/>
  <c r="H68" i="5" a="1"/>
  <c r="H68" i="5" s="1"/>
  <c r="H69" i="5" s="1"/>
  <c r="H70" i="5" s="1" a="1"/>
  <c r="H70" i="5" s="1"/>
  <c r="H72" i="5" s="1"/>
  <c r="F68" i="5" l="1" a="1"/>
  <c r="F68" i="5" s="1"/>
  <c r="F69" i="5" s="1" a="1"/>
  <c r="F69" i="5" s="1"/>
  <c r="F70" i="5" s="1" a="1"/>
  <c r="F70" i="5" s="1"/>
  <c r="F72" i="5" s="1" a="1"/>
  <c r="F72" i="5" s="1"/>
  <c r="F73" i="5" s="1" a="1"/>
  <c r="F73" i="5" s="1"/>
  <c r="D69" i="5" a="1"/>
  <c r="D69" i="5" s="1"/>
  <c r="D70" i="5" s="1" a="1"/>
  <c r="D70" i="5" s="1"/>
  <c r="D72" i="5" s="1"/>
  <c r="D73" i="5" s="1" a="1"/>
  <c r="D73" i="5" s="1"/>
  <c r="E73" i="5"/>
  <c r="G69" i="5" l="1" a="1"/>
  <c r="G69" i="5" s="1"/>
  <c r="G70" i="5" s="1" a="1"/>
  <c r="G70" i="5" s="1"/>
  <c r="G72" i="5" s="1"/>
  <c r="G73" i="5" s="1"/>
  <c r="E74" i="5" s="1" a="1"/>
  <c r="E74" i="5" s="1"/>
  <c r="D74" i="5" a="1"/>
  <c r="D74" i="5" s="1"/>
  <c r="H73" i="5" l="1" a="1"/>
  <c r="H73" i="5" s="1"/>
  <c r="F74" i="5" s="1" a="1"/>
  <c r="F74" i="5" s="1"/>
  <c r="F75" i="5" s="1" a="1"/>
  <c r="F75" i="5" s="1"/>
  <c r="F76" i="5" s="1" a="1"/>
  <c r="F76" i="5" s="1"/>
  <c r="F78" i="5" s="1" a="1"/>
  <c r="F78" i="5" s="1"/>
  <c r="H74" i="5" a="1"/>
  <c r="H74" i="5" s="1"/>
  <c r="H75" i="5" s="1"/>
  <c r="H76" i="5" s="1" a="1"/>
  <c r="H76" i="5" s="1"/>
  <c r="H78" i="5" s="1"/>
  <c r="E75" i="5" a="1"/>
  <c r="E75" i="5" s="1"/>
  <c r="E76" i="5" s="1" a="1"/>
  <c r="E76" i="5" s="1"/>
  <c r="E78" i="5" s="1"/>
  <c r="E79" i="5" s="1"/>
  <c r="F79" i="5" l="1" a="1"/>
  <c r="F79" i="5" s="1"/>
  <c r="G74" i="5" a="1"/>
  <c r="G74" i="5" s="1"/>
  <c r="G75" i="5" s="1" a="1"/>
  <c r="G75" i="5" s="1"/>
  <c r="G76" i="5" s="1" a="1"/>
  <c r="G76" i="5" s="1"/>
  <c r="G78" i="5" s="1"/>
  <c r="H79" i="5" s="1" a="1"/>
  <c r="H79" i="5" s="1"/>
  <c r="D75" i="5" a="1"/>
  <c r="D75" i="5" s="1"/>
  <c r="D76" i="5" s="1" a="1"/>
  <c r="D76" i="5" s="1"/>
  <c r="D78" i="5" s="1"/>
  <c r="D79" i="5" s="1" a="1"/>
  <c r="D79" i="5" s="1"/>
  <c r="G79" i="5" l="1"/>
  <c r="E80" i="5" s="1" a="1"/>
  <c r="E80" i="5" s="1"/>
  <c r="H80" i="5" a="1"/>
  <c r="H80" i="5" s="1"/>
  <c r="H81" i="5" s="1"/>
  <c r="H82" i="5" s="1" a="1"/>
  <c r="H82" i="5" s="1"/>
  <c r="H84" i="5" s="1" a="1"/>
  <c r="H84" i="5" s="1"/>
  <c r="D80" i="5" a="1"/>
  <c r="D80" i="5" s="1"/>
  <c r="F80" i="5" a="1"/>
  <c r="F80" i="5" s="1"/>
  <c r="F81" i="5" s="1" a="1"/>
  <c r="F81" i="5" s="1"/>
  <c r="F82" i="5" s="1" a="1"/>
  <c r="F82" i="5" s="1"/>
  <c r="F84" i="5" s="1"/>
  <c r="G80" i="5" a="1"/>
  <c r="G80" i="5" s="1"/>
  <c r="D81" i="5" l="1" a="1"/>
  <c r="D81" i="5" s="1"/>
  <c r="D82" i="5" s="1" a="1"/>
  <c r="D82" i="5" s="1"/>
  <c r="D84" i="5" s="1"/>
  <c r="G81" i="5" a="1"/>
  <c r="G81" i="5" s="1"/>
  <c r="G82" i="5" s="1" a="1"/>
  <c r="G82" i="5" s="1"/>
  <c r="G84" i="5" s="1" a="1"/>
  <c r="G84" i="5" s="1"/>
  <c r="E87" i="5" s="1"/>
  <c r="D15" i="1" s="1"/>
  <c r="E81" i="5" a="1"/>
  <c r="E81" i="5" s="1"/>
  <c r="E82" i="5" s="1" a="1"/>
  <c r="E82" i="5" s="1"/>
  <c r="E84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<sst xmlns="http://schemas.openxmlformats.org/spreadsheetml/2006/main" count="208" uniqueCount="68">
  <si>
    <t>00001000808c0001</t>
  </si>
  <si>
    <t>IV</t>
  </si>
  <si>
    <t>Key</t>
  </si>
  <si>
    <t>S[0]</t>
  </si>
  <si>
    <t>S[1]</t>
  </si>
  <si>
    <t>S[2]</t>
  </si>
  <si>
    <t>S[3]</t>
  </si>
  <si>
    <t>S[4]</t>
  </si>
  <si>
    <t>Zerokey</t>
  </si>
  <si>
    <t>ROUND CONSTANT</t>
  </si>
  <si>
    <t>SUBSTITUTION LAYER</t>
  </si>
  <si>
    <t>LINEAR DIFFUSION LAYER</t>
  </si>
  <si>
    <t>Associated Data</t>
  </si>
  <si>
    <t>Padded</t>
  </si>
  <si>
    <t>Block:</t>
  </si>
  <si>
    <t>Plaintext</t>
  </si>
  <si>
    <t>Ciphertext:</t>
  </si>
  <si>
    <t>Round</t>
  </si>
  <si>
    <t>Result Block 1:</t>
  </si>
  <si>
    <t>Result Block 2:</t>
  </si>
  <si>
    <t>Little Endian:</t>
  </si>
  <si>
    <t>XOR with State:</t>
  </si>
  <si>
    <t>Zerokey Applied</t>
  </si>
  <si>
    <t>Init Result</t>
  </si>
  <si>
    <t>Ciphertext</t>
  </si>
  <si>
    <t>Plaintext (Hex)</t>
  </si>
  <si>
    <t>Key (Hex)</t>
  </si>
  <si>
    <t>Associated Data (Hex)</t>
  </si>
  <si>
    <t>test</t>
  </si>
  <si>
    <t>Nonce (Hex)</t>
  </si>
  <si>
    <t>Key (Hex):</t>
  </si>
  <si>
    <t>XOR Key</t>
  </si>
  <si>
    <t>000000000000000000000000000000FF</t>
  </si>
  <si>
    <t>Result:</t>
  </si>
  <si>
    <t>Result Tag:</t>
  </si>
  <si>
    <t>ASCON-AEAD 128</t>
  </si>
  <si>
    <t>Block 2:</t>
  </si>
  <si>
    <t>Block 1:</t>
  </si>
  <si>
    <t>This is a simple test</t>
  </si>
  <si>
    <t>Key  (Little Endian)</t>
  </si>
  <si>
    <t>Nonce (Little Endian)</t>
  </si>
  <si>
    <t>S[3]+R</t>
  </si>
  <si>
    <t>S[0]+S[4]</t>
  </si>
  <si>
    <t>S[2]+S[1]</t>
  </si>
  <si>
    <t>S[4]+S[3]</t>
  </si>
  <si>
    <t>S[0]+(~S[1]&amp;S[2])</t>
  </si>
  <si>
    <t>S[1]+(~S[2]&amp;S[3])</t>
  </si>
  <si>
    <t>S[2]+(~S[3]&amp;S[4])</t>
  </si>
  <si>
    <t>S[3]+(~S[4]&amp;S[0])</t>
  </si>
  <si>
    <t>S[4]+(~S[0]&amp;S[1])</t>
  </si>
  <si>
    <t>S[1]+S[0]</t>
  </si>
  <si>
    <t>S[3]+S[2]</t>
  </si>
  <si>
    <t>S[0]  + 
( ROTR(S[0],19)
+
ROTR(S[0],28) )</t>
  </si>
  <si>
    <t>S[1]  + 
( ROTR(S[1],61)
+
ROTR(S[1],39) )</t>
  </si>
  <si>
    <t>S[2]  + 
( ROTR(S[2],1)
+
ROTR(S[2],6) )</t>
  </si>
  <si>
    <t>S[3]  + 
( ROTR(S[3],10)
+
ROTR(S[3],17) )</t>
  </si>
  <si>
    <t>S[4]  + 
( ROTR(S[4],7)
+
ROTR(S[4],41) )</t>
  </si>
  <si>
    <t>Explaination</t>
  </si>
  <si>
    <t>~ = inverse</t>
  </si>
  <si>
    <t>R = 240 - (round*16 + round)</t>
  </si>
  <si>
    <t>Plaintext*</t>
  </si>
  <si>
    <t>*) 1 or 2 blocks supported only (31 chars)</t>
  </si>
  <si>
    <t>Tag</t>
  </si>
  <si>
    <t>ROTR =binary right shift</t>
  </si>
  <si>
    <t>+ = binary xor</t>
  </si>
  <si>
    <t>&amp; = binary and</t>
  </si>
  <si>
    <t>~S[2]</t>
  </si>
  <si>
    <t>Substitution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</si>
</sst>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rial Unicode MS"/>
      <family val="2"/>
    </font>
    <font>
      <b/>
      <sz val="16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1"/>
      <name val="Courier New"/>
      <family val="3"/>
    </font>
    <font>
      <sz val="9"/>
      <color theme="1"/>
      <name val="Courier New"/>
      <family val="3"/>
    </font>
    <font>
      <sz val="9"/>
      <color theme="1" tint="0.499984740745262"/>
      <name val="Courier New"/>
      <family val="3"/>
    </font>
    <font>
      <sz val="8"/>
      <color theme="1"/>
      <name val="Courier New"/>
      <family val="3"/>
    </font>
    <font>
      <b/>
      <sz val="9"/>
      <color theme="1"/>
      <name val="Courier New"/>
      <family val="3"/>
    </font>
    <font>
      <b/>
      <sz val="11"/>
      <color theme="1"/>
      <name val="Courier New"/>
      <family val="3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i/>
      <sz val="16"/>
      <color theme="0" tint="-0.1499984740745262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49" fontId="2" fillId="0" borderId="0" xfId="0" quotePrefix="1" applyNumberFormat="1" applyFont="1"/>
    <xf numFmtId="0" fontId="2" fillId="0" borderId="0" xfId="0" applyFont="1" applyAlignment="1">
      <alignment horizontal="left"/>
    </xf>
    <xf numFmtId="0" fontId="0" fillId="0" borderId="7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0" borderId="0" xfId="0" applyFont="1"/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16" xfId="0" applyFont="1" applyBorder="1"/>
    <xf numFmtId="0" fontId="5" fillId="0" borderId="16" xfId="0" quotePrefix="1" applyFont="1" applyBorder="1"/>
    <xf numFmtId="0" fontId="17" fillId="0" borderId="18" xfId="0" applyFont="1" applyBorder="1" applyAlignment="1">
      <alignment vertical="top" wrapText="1"/>
    </xf>
    <xf numFmtId="0" fontId="5" fillId="0" borderId="0" xfId="0" quotePrefix="1" applyFont="1"/>
    <xf numFmtId="0" fontId="18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left" vertical="center"/>
    </xf>
    <xf numFmtId="49" fontId="12" fillId="5" borderId="11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Standard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600363</xdr:colOff>
      <xdr:row>19</xdr:row>
      <xdr:rowOff>67816</xdr:rowOff>
    </xdr:from>
    <xdr:to>
      <xdr:col>16</xdr:col>
      <xdr:colOff>1106713</xdr:colOff>
      <xdr:row>34</xdr:row>
      <xdr:rowOff>153940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405B8-1DE9-9E85-45EF-B3DE05EE9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520"/>
        <a:stretch/>
      </xdr:blipFill>
      <xdr:spPr>
        <a:xfrm>
          <a:off x="9736666" y="3593028"/>
          <a:ext cx="6625441" cy="285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94BE-83B5-4D26-BD18-396FC09A4052}">
  <dimension ref="C2:H17"/>
  <sheetViews>
    <sheetView showGridLines="0" showRowColHeaders="0" tabSelected="1" zoomScale="110" zoomScaleNormal="110" workbookViewId="0"/>
  </sheetViews>
  <sheetFormatPr baseColWidth="10" defaultRowHeight="14.4" x14ac:dyDescent="0.3"/>
  <cols>
    <col min="1" max="1" width="5.33203125" customWidth="1"/>
    <col min="2" max="2" width="6" customWidth="1"/>
    <col min="3" max="3" width="19.44140625" customWidth="1"/>
    <col min="4" max="6" width="17.6640625" customWidth="1"/>
    <col min="8" max="8" width="4.33203125" customWidth="1"/>
  </cols>
  <sheetData>
    <row r="2" spans="3:8" ht="14.4" customHeight="1" x14ac:dyDescent="0.3">
      <c r="C2" s="59" t="s">
        <v>35</v>
      </c>
      <c r="D2" s="59"/>
      <c r="E2" s="59"/>
      <c r="F2" s="59"/>
      <c r="G2" s="59"/>
    </row>
    <row r="3" spans="3:8" ht="14.4" customHeight="1" x14ac:dyDescent="0.3">
      <c r="C3" s="59"/>
      <c r="D3" s="59"/>
      <c r="E3" s="59"/>
      <c r="F3" s="59"/>
      <c r="G3" s="59"/>
    </row>
    <row r="4" spans="3:8" ht="19.8" customHeight="1" x14ac:dyDescent="0.3"/>
    <row r="5" spans="3:8" ht="19.8" customHeight="1" thickBot="1" x14ac:dyDescent="0.35"/>
    <row r="6" spans="3:8" ht="19.8" customHeight="1" x14ac:dyDescent="0.3">
      <c r="C6" s="15" t="s">
        <v>60</v>
      </c>
      <c r="D6" s="53" t="s">
        <v>38</v>
      </c>
      <c r="E6" s="53"/>
      <c r="F6" s="53"/>
      <c r="G6" s="54"/>
      <c r="H6" s="48"/>
    </row>
    <row r="7" spans="3:8" ht="19.8" customHeight="1" x14ac:dyDescent="0.3">
      <c r="C7" s="16" t="s">
        <v>25</v>
      </c>
      <c r="D7" s="51" t="str" cm="1">
        <f t="array" ref="D7">_xlfn.LAMBDA(_xlpm.p,IF(LEN(_xlpm.p)&lt;=0,"",_xlfn.CONCAT(_xlfn.MAKEARRAY(1,LEN(_xlpm.p),_xlfn.LAMBDA(_xlpm.z,_xlpm.s,DEC2HEX(_xlfn.UNICODE(MID(_xlpm.p,_xlpm.s,1)),2))))))(D6)</f>
        <v>5468697320697320612073696D706C652074657374</v>
      </c>
      <c r="E7" s="51"/>
      <c r="F7" s="51"/>
      <c r="G7" s="52"/>
      <c r="H7" s="11"/>
    </row>
    <row r="8" spans="3:8" ht="19.8" customHeight="1" x14ac:dyDescent="0.3">
      <c r="C8" s="17" t="s">
        <v>2</v>
      </c>
      <c r="D8" s="55" t="s">
        <v>28</v>
      </c>
      <c r="E8" s="55"/>
      <c r="F8" s="55"/>
      <c r="G8" s="56"/>
    </row>
    <row r="9" spans="3:8" ht="19.8" customHeight="1" x14ac:dyDescent="0.3">
      <c r="C9" s="16" t="s">
        <v>26</v>
      </c>
      <c r="D9" s="51" t="str" cm="1">
        <f t="array" ref="D9">REPT("00",16-LEN(D8))&amp;_xlfn.LAMBDA(_xlpm.p,IF(LEN(_xlpm.p)&lt;=0,"",_xlfn.CONCAT(_xlfn.MAKEARRAY(1,LEN(_xlpm.p),_xlfn.LAMBDA(_xlpm.z,_xlpm.s,DEC2HEX(_xlfn.UNICODE(MID(_xlpm.p,_xlpm.s,1)),2))))))(D8)</f>
        <v>00000000000000000000000074657374</v>
      </c>
      <c r="E9" s="51"/>
      <c r="F9" s="51"/>
      <c r="G9" s="52"/>
    </row>
    <row r="10" spans="3:8" ht="19.8" customHeight="1" x14ac:dyDescent="0.3">
      <c r="C10" s="17" t="s">
        <v>29</v>
      </c>
      <c r="D10" s="57" t="s">
        <v>32</v>
      </c>
      <c r="E10" s="57"/>
      <c r="F10" s="57"/>
      <c r="G10" s="58"/>
    </row>
    <row r="11" spans="3:8" ht="19.8" customHeight="1" x14ac:dyDescent="0.3">
      <c r="C11" s="18" t="s">
        <v>12</v>
      </c>
      <c r="D11" s="55"/>
      <c r="E11" s="55"/>
      <c r="F11" s="55"/>
      <c r="G11" s="56"/>
    </row>
    <row r="12" spans="3:8" ht="19.8" customHeight="1" thickBot="1" x14ac:dyDescent="0.35">
      <c r="C12" s="19" t="s">
        <v>27</v>
      </c>
      <c r="D12" s="60" t="str" cm="1">
        <f t="array" ref="D12">_xlfn.LAMBDA(_xlpm.p,IF(LEN(_xlpm.p)&lt;=0,"",_xlfn.CONCAT(_xlfn.MAKEARRAY(1,LEN(_xlpm.p),_xlfn.LAMBDA(_xlpm.z,_xlpm.s,DEC2HEX(_xlfn.UNICODE(MID(_xlpm.p,_xlpm.s,1)),2))))))(D11)</f>
        <v/>
      </c>
      <c r="E12" s="60"/>
      <c r="F12" s="60"/>
      <c r="G12" s="61"/>
    </row>
    <row r="13" spans="3:8" ht="19.8" customHeight="1" thickBot="1" x14ac:dyDescent="0.35">
      <c r="C13" s="2"/>
      <c r="D13" s="6"/>
      <c r="E13" s="6"/>
      <c r="F13" s="6"/>
    </row>
    <row r="14" spans="3:8" ht="19.8" customHeight="1" x14ac:dyDescent="0.3">
      <c r="C14" s="15" t="s">
        <v>24</v>
      </c>
      <c r="D14" s="62" t="str">
        <f>process_plaintext!E4</f>
        <v>48B90066012CFDDC6321F6FD260A4E2959F93E24B2</v>
      </c>
      <c r="E14" s="62"/>
      <c r="F14" s="62"/>
      <c r="G14" s="63"/>
    </row>
    <row r="15" spans="3:8" ht="19.8" customHeight="1" thickBot="1" x14ac:dyDescent="0.35">
      <c r="C15" s="20" t="s">
        <v>62</v>
      </c>
      <c r="D15" s="64" t="str">
        <f>ascon_finalize!E87</f>
        <v>5EE842A532AC25D1713542990CE77036</v>
      </c>
      <c r="E15" s="64"/>
      <c r="F15" s="64"/>
      <c r="G15" s="65"/>
    </row>
    <row r="16" spans="3:8" ht="19.8" customHeight="1" x14ac:dyDescent="0.3"/>
    <row r="17" spans="3:4" x14ac:dyDescent="0.3">
      <c r="C17" s="50" t="s">
        <v>61</v>
      </c>
      <c r="D17" s="50"/>
    </row>
  </sheetData>
  <mergeCells count="11">
    <mergeCell ref="C2:G3"/>
    <mergeCell ref="D11:G11"/>
    <mergeCell ref="D12:G12"/>
    <mergeCell ref="D14:G14"/>
    <mergeCell ref="D15:G15"/>
    <mergeCell ref="C17:D17"/>
    <mergeCell ref="D7:G7"/>
    <mergeCell ref="D6:G6"/>
    <mergeCell ref="D8:G8"/>
    <mergeCell ref="D9:G9"/>
    <mergeCell ref="D10:G10"/>
  </mergeCells>
  <dataValidations count="2">
    <dataValidation type="textLength" allowBlank="1" showInputMessage="1" showErrorMessage="1" sqref="D6" xr:uid="{DF357D1E-B01A-456E-B31E-751F248D0C0F}">
      <formula1>0</formula1>
      <formula2>31</formula2>
    </dataValidation>
    <dataValidation type="textLength" allowBlank="1" showInputMessage="1" showErrorMessage="1" sqref="D8" xr:uid="{89D9404B-11A8-4CDD-B617-AFC5AC99CCE9}">
      <formula1>0</formula1>
      <formula2>16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02AF-9DAC-4C56-9463-CDC41FC50D3A}">
  <dimension ref="A3:R81"/>
  <sheetViews>
    <sheetView showGridLines="0" showRowColHeaders="0" topLeftCell="A2" zoomScale="79" zoomScaleNormal="100" workbookViewId="0">
      <selection activeCell="A2" sqref="A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6.6640625" style="25" customWidth="1"/>
    <col min="9" max="9" width="3.109375" customWidth="1"/>
    <col min="10" max="10" width="23.6640625" style="7" customWidth="1"/>
    <col min="11" max="11" width="8.5546875" customWidth="1"/>
    <col min="12" max="16" width="17.88671875" customWidth="1"/>
    <col min="17" max="17" width="22.109375" customWidth="1"/>
    <col min="18" max="18" width="4.6640625" customWidth="1"/>
  </cols>
  <sheetData>
    <row r="3" spans="1:18" x14ac:dyDescent="0.3"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18" ht="15" thickBot="1" x14ac:dyDescent="0.35">
      <c r="D4" s="22" t="s">
        <v>0</v>
      </c>
      <c r="E4" s="23" t="str" cm="1">
        <f t="array" ref="E4">LITTLEENDIAN(MID(Overview!D9,1,16))</f>
        <v>0000000000000000</v>
      </c>
      <c r="F4" s="23" t="str" cm="1">
        <f t="array" ref="F4">LITTLEENDIAN(MID(Overview!D9,17,16))</f>
        <v>7473657400000000</v>
      </c>
      <c r="G4" s="24" t="str" cm="1">
        <f t="array" ref="G4">LITTLEENDIAN(MID(Overview!D10,1,16))</f>
        <v>0000000000000000</v>
      </c>
      <c r="H4" s="24" t="str" cm="1">
        <f t="array" ref="H4">LITTLEENDIAN(MID(Overview!D10,17,16))</f>
        <v>FF00000000000000</v>
      </c>
    </row>
    <row r="5" spans="1:18" x14ac:dyDescent="0.3">
      <c r="D5" s="9" t="s">
        <v>1</v>
      </c>
      <c r="E5" s="82" t="s">
        <v>39</v>
      </c>
      <c r="F5" s="82"/>
      <c r="G5" s="83" t="s">
        <v>40</v>
      </c>
      <c r="H5" s="83"/>
      <c r="K5" s="66" t="s">
        <v>57</v>
      </c>
      <c r="L5" s="67"/>
      <c r="M5" s="46" t="s">
        <v>58</v>
      </c>
      <c r="N5" s="47" t="s">
        <v>64</v>
      </c>
      <c r="O5" s="47" t="s">
        <v>63</v>
      </c>
      <c r="P5" s="39"/>
      <c r="Q5" s="46" t="s">
        <v>59</v>
      </c>
      <c r="R5" s="40"/>
    </row>
    <row r="6" spans="1:18" x14ac:dyDescent="0.3">
      <c r="K6" s="68"/>
      <c r="L6" s="69"/>
      <c r="N6" s="49" t="s">
        <v>65</v>
      </c>
      <c r="R6" s="42"/>
    </row>
    <row r="7" spans="1:18" x14ac:dyDescent="0.3">
      <c r="K7" s="41"/>
      <c r="R7" s="42"/>
    </row>
    <row r="8" spans="1:18" x14ac:dyDescent="0.3">
      <c r="A8" s="80" t="s">
        <v>17</v>
      </c>
      <c r="B8" s="81">
        <v>0</v>
      </c>
      <c r="D8" s="25" t="str">
        <f>D4</f>
        <v>00001000808c0001</v>
      </c>
      <c r="E8" s="25" t="str">
        <f>E4</f>
        <v>0000000000000000</v>
      </c>
      <c r="F8" s="25" t="str" cm="1">
        <f t="array" ref="F8">QWXOR(REPT("0",8)&amp;DEC2HEX((240 - B8*16 + B8*1),8),F4)</f>
        <v>74736574000000F0</v>
      </c>
      <c r="G8" s="25" t="str">
        <f>G4</f>
        <v>0000000000000000</v>
      </c>
      <c r="H8" s="25" t="str">
        <f>H4</f>
        <v>FF00000000000000</v>
      </c>
      <c r="J8" s="8" t="s">
        <v>9</v>
      </c>
      <c r="K8" s="41"/>
      <c r="L8" s="36" t="s">
        <v>3</v>
      </c>
      <c r="M8" s="37" t="s">
        <v>4</v>
      </c>
      <c r="N8" s="37" t="s">
        <v>5</v>
      </c>
      <c r="O8" s="37" t="s">
        <v>41</v>
      </c>
      <c r="P8" s="37" t="s">
        <v>7</v>
      </c>
      <c r="Q8" s="38" t="s">
        <v>9</v>
      </c>
      <c r="R8" s="42"/>
    </row>
    <row r="9" spans="1:18" x14ac:dyDescent="0.3">
      <c r="A9" s="80"/>
      <c r="B9" s="81"/>
      <c r="D9" s="25" t="str" cm="1">
        <f t="array" ref="D9">QWXOR(D8,H8)</f>
        <v>FF001000808C0001</v>
      </c>
      <c r="E9" s="25" t="str">
        <f>E8</f>
        <v>0000000000000000</v>
      </c>
      <c r="F9" s="25" t="str" cm="1">
        <f t="array" ref="F9">QWXOR(F8,E8)</f>
        <v>74736574000000F0</v>
      </c>
      <c r="G9" s="25" t="str">
        <f>G8</f>
        <v>0000000000000000</v>
      </c>
      <c r="H9" s="25" t="str" cm="1">
        <f t="array" ref="H9">QWXOR(G8,H8)</f>
        <v>FF00000000000000</v>
      </c>
      <c r="J9" s="79" t="s">
        <v>10</v>
      </c>
      <c r="K9" s="41"/>
      <c r="L9" s="31" t="s">
        <v>42</v>
      </c>
      <c r="M9" s="32"/>
      <c r="N9" s="32" t="s">
        <v>43</v>
      </c>
      <c r="O9" s="32"/>
      <c r="P9" s="32" t="s">
        <v>44</v>
      </c>
      <c r="Q9" s="70" t="s">
        <v>10</v>
      </c>
      <c r="R9" s="42"/>
    </row>
    <row r="10" spans="1:18" x14ac:dyDescent="0.3">
      <c r="A10" s="80"/>
      <c r="B10" s="81"/>
      <c r="D10" s="25" t="str" cm="1">
        <f t="array" ref="D10">QWXOR(D9,QWAND(QWINV(E9),F9))</f>
        <v>8B737574808C00F1</v>
      </c>
      <c r="E10" s="25" t="str" cm="1">
        <f t="array" ref="E10">QWXOR(E9,QWAND(QWINV(F9),G9))</f>
        <v>0000000000000000</v>
      </c>
      <c r="F10" s="25" t="str" cm="1">
        <f t="array" ref="F10">QWXOR(F9,QWAND(QWINV(G9),H9))</f>
        <v>8B736574000000F0</v>
      </c>
      <c r="G10" s="25" t="str" cm="1">
        <f t="array" ref="G10">QWXOR(G9,QWAND(QWINV(H9),D9))</f>
        <v>00001000808C0001</v>
      </c>
      <c r="H10" s="25" t="str" cm="1">
        <f t="array" ref="H10">QWXOR(H9,QWAND(QWINV(D9),E9))</f>
        <v>FF00000000000000</v>
      </c>
      <c r="J10" s="79"/>
      <c r="K10" s="41"/>
      <c r="L10" s="33" t="s">
        <v>45</v>
      </c>
      <c r="M10" s="21" t="s">
        <v>46</v>
      </c>
      <c r="N10" s="21" t="s">
        <v>47</v>
      </c>
      <c r="O10" s="21" t="s">
        <v>48</v>
      </c>
      <c r="P10" s="21" t="s">
        <v>49</v>
      </c>
      <c r="Q10" s="71"/>
      <c r="R10" s="42"/>
    </row>
    <row r="11" spans="1:18" x14ac:dyDescent="0.3">
      <c r="A11" s="80"/>
      <c r="B11" s="81"/>
      <c r="D11" s="25" t="str" cm="1">
        <f t="array" ref="D11">QWXOR(D10,H10)</f>
        <v>74737574808C00F1</v>
      </c>
      <c r="E11" s="25" t="str" cm="1">
        <f t="array" ref="E11">QWXOR(D10,E10)</f>
        <v>8B737574808C00F1</v>
      </c>
      <c r="F11" s="25" t="str" cm="1">
        <f t="array" ref="F11">QWINV(F10)</f>
        <v>748C9A8BFFFFFF0F</v>
      </c>
      <c r="G11" s="25" t="str" cm="1">
        <f t="array" ref="G11">QWXOR(G10,F10)</f>
        <v>8B737574808C00F1</v>
      </c>
      <c r="H11" s="25" t="str">
        <f>H10</f>
        <v>FF00000000000000</v>
      </c>
      <c r="J11" s="79"/>
      <c r="K11" s="41"/>
      <c r="L11" s="34" t="s">
        <v>42</v>
      </c>
      <c r="M11" s="35" t="s">
        <v>50</v>
      </c>
      <c r="N11" s="35" t="s">
        <v>66</v>
      </c>
      <c r="O11" s="35" t="s">
        <v>51</v>
      </c>
      <c r="P11" s="35" t="s">
        <v>7</v>
      </c>
      <c r="Q11" s="72"/>
      <c r="R11" s="42"/>
    </row>
    <row r="12" spans="1:18" ht="14.4" customHeight="1" x14ac:dyDescent="0.3">
      <c r="A12" s="80"/>
      <c r="B12" s="81"/>
      <c r="D12" s="25" t="str" cm="1">
        <f t="array" ref="D12">QWXOR(D11,QWXOR(QWROTR(D11,19),QWROTR(D11,28)))</f>
        <v>FCAD54EDA915C7A8</v>
      </c>
      <c r="E12" s="25" t="str" cm="1">
        <f t="array" ref="E12">QWXOR(E11,QWXOR(QWROTR(E11,61),QWROTR(E11,39)))</f>
        <v>39E9C6D167FAE197</v>
      </c>
      <c r="F12" s="25" t="str" cm="1">
        <f t="array" ref="F12">QWXOR(F11,QWXOR(QWROTR(F11,1),QWROTR(F11,6)))</f>
        <v>F318E5A42FFFFF74</v>
      </c>
      <c r="G12" s="25" t="str" cm="1">
        <f t="array" ref="G12">QWXOR(G11,QWXOR(QWROTR(G11,10),QWROTR(G11,17)))</f>
        <v>B7696C10671663B7</v>
      </c>
      <c r="H12" s="25" t="str" cm="1">
        <f t="array" ref="H12">QWXOR(H11,QWXOR(QWROTR(H11,7),QWROTR(H11,41)))</f>
        <v>FEFE0000007F8000</v>
      </c>
      <c r="J12" s="7" t="s">
        <v>11</v>
      </c>
      <c r="K12" s="41"/>
      <c r="L12" s="73" t="s">
        <v>52</v>
      </c>
      <c r="M12" s="76" t="s">
        <v>53</v>
      </c>
      <c r="N12" s="76" t="s">
        <v>54</v>
      </c>
      <c r="O12" s="76" t="s">
        <v>55</v>
      </c>
      <c r="P12" s="76" t="s">
        <v>56</v>
      </c>
      <c r="Q12" s="70" t="s">
        <v>11</v>
      </c>
      <c r="R12" s="42"/>
    </row>
    <row r="13" spans="1:18" x14ac:dyDescent="0.3">
      <c r="K13" s="41"/>
      <c r="L13" s="74"/>
      <c r="M13" s="77"/>
      <c r="N13" s="77"/>
      <c r="O13" s="77"/>
      <c r="P13" s="77"/>
      <c r="Q13" s="71"/>
      <c r="R13" s="42"/>
    </row>
    <row r="14" spans="1:18" ht="14.4" customHeight="1" x14ac:dyDescent="0.3">
      <c r="A14" s="80" t="s">
        <v>17</v>
      </c>
      <c r="B14" s="81">
        <v>1</v>
      </c>
      <c r="D14" s="25" t="str">
        <f>D12</f>
        <v>FCAD54EDA915C7A8</v>
      </c>
      <c r="E14" s="25" t="str">
        <f>E12</f>
        <v>39E9C6D167FAE197</v>
      </c>
      <c r="F14" s="25" t="str" cm="1">
        <f t="array" ref="F14">QWXOR(REPT("0",8)&amp;DEC2HEX((240 - B14*16 + B14*1),8),F12)</f>
        <v>F318E5A42FFFFF95</v>
      </c>
      <c r="G14" s="25" t="str">
        <f>G12</f>
        <v>B7696C10671663B7</v>
      </c>
      <c r="H14" s="25" t="str">
        <f>H12</f>
        <v>FEFE0000007F8000</v>
      </c>
      <c r="J14" s="8" t="s">
        <v>9</v>
      </c>
      <c r="K14" s="41"/>
      <c r="L14" s="74"/>
      <c r="M14" s="77"/>
      <c r="N14" s="77"/>
      <c r="O14" s="77"/>
      <c r="P14" s="77"/>
      <c r="Q14" s="71"/>
      <c r="R14" s="42"/>
    </row>
    <row r="15" spans="1:18" x14ac:dyDescent="0.3">
      <c r="A15" s="80"/>
      <c r="B15" s="81"/>
      <c r="D15" s="25" t="str" cm="1">
        <f t="array" ref="D15">QWXOR(D14,H14)</f>
        <v>025354EDA96A47A8</v>
      </c>
      <c r="E15" s="25" t="str">
        <f>E14</f>
        <v>39E9C6D167FAE197</v>
      </c>
      <c r="F15" s="25" t="str" cm="1">
        <f t="array" ref="F15">QWXOR(F14,E14)</f>
        <v>CAF1237548051E02</v>
      </c>
      <c r="G15" s="25" t="str">
        <f>G14</f>
        <v>B7696C10671663B7</v>
      </c>
      <c r="H15" s="25" t="str" cm="1">
        <f t="array" ref="H15">QWXOR(G14,H14)</f>
        <v>49976C106769E3B7</v>
      </c>
      <c r="J15" s="79" t="s">
        <v>10</v>
      </c>
      <c r="K15" s="41"/>
      <c r="L15" s="75"/>
      <c r="M15" s="78"/>
      <c r="N15" s="78"/>
      <c r="O15" s="78"/>
      <c r="P15" s="78"/>
      <c r="Q15" s="72"/>
      <c r="R15" s="42"/>
    </row>
    <row r="16" spans="1:18" ht="15" thickBot="1" x14ac:dyDescent="0.35">
      <c r="A16" s="80"/>
      <c r="B16" s="81"/>
      <c r="D16" s="25" t="str" cm="1">
        <f t="array" ref="D16">QWXOR(D15,QWAND(QWINV(E15),F15))</f>
        <v>C04375C9A16F59A8</v>
      </c>
      <c r="E16" s="25" t="str" cm="1">
        <f t="array" ref="E16">QWXOR(E15,QWAND(QWINV(F15),G15))</f>
        <v>0CE18AD140E88022</v>
      </c>
      <c r="F16" s="25" t="str" cm="1">
        <f t="array" ref="F16">QWXOR(F15,QWAND(QWINV(G15),H15))</f>
        <v>82672375486C9E02</v>
      </c>
      <c r="G16" s="25" t="str" cm="1">
        <f t="array" ref="G16">QWXOR(G15,QWAND(QWINV(H15),D15))</f>
        <v>B5297CFDEF1467BF</v>
      </c>
      <c r="H16" s="25" t="str" cm="1">
        <f t="array" ref="H16">QWXOR(H15,QWAND(QWINV(D15),E15))</f>
        <v>703FEE0021F943A0</v>
      </c>
      <c r="J16" s="79"/>
      <c r="K16" s="43"/>
      <c r="L16" s="44"/>
      <c r="M16" s="44"/>
      <c r="N16" s="44"/>
      <c r="O16" s="44"/>
      <c r="P16" s="44"/>
      <c r="Q16" s="44"/>
      <c r="R16" s="45"/>
    </row>
    <row r="17" spans="1:17" x14ac:dyDescent="0.3">
      <c r="A17" s="80"/>
      <c r="B17" s="81"/>
      <c r="D17" s="25" t="str" cm="1">
        <f t="array" ref="D17">QWXOR(D16,H16)</f>
        <v>B07C9BC980961A08</v>
      </c>
      <c r="E17" s="25" t="str" cm="1">
        <f t="array" ref="E17">QWXOR(D16,E16)</f>
        <v>CCA2FF18E187D98A</v>
      </c>
      <c r="F17" s="25" t="str" cm="1">
        <f t="array" ref="F17">QWINV(F16)</f>
        <v>7D98DC8AB79361FD</v>
      </c>
      <c r="G17" s="25" t="str" cm="1">
        <f t="array" ref="G17">QWXOR(G16,F16)</f>
        <v>374E5F88A778F9BD</v>
      </c>
      <c r="H17" s="25" t="str">
        <f>H16</f>
        <v>703FEE0021F943A0</v>
      </c>
      <c r="J17" s="79"/>
    </row>
    <row r="18" spans="1:17" x14ac:dyDescent="0.3">
      <c r="A18" s="80"/>
      <c r="B18" s="81"/>
      <c r="D18" s="25" t="str" cm="1">
        <f t="array" ref="D18">QWXOR(D17,QWXOR(QWROTR(D17,19),QWROTR(D17,28)))</f>
        <v>7A5C2D4D14269682</v>
      </c>
      <c r="E18" s="25" t="str" cm="1">
        <f t="array" ref="E18">QWXOR(E17,QWXOR(QWROTR(E17,61),QWROTR(E17,39)))</f>
        <v>9876086CF8205022</v>
      </c>
      <c r="F18" s="25" t="str" cm="1">
        <f t="array" ref="F18">QWXOR(F17,QWXOR(QWROTR(F17,1),QWROTR(F17,6)))</f>
        <v>36A2D1BDC6849C84</v>
      </c>
      <c r="G18" s="25" t="str" cm="1">
        <f t="array" ref="G18">QWXOR(G17,QWXOR(QWROTR(G17,10),QWROTR(G17,17)))</f>
        <v>24DD17B86A95743F</v>
      </c>
      <c r="H18" s="25" t="str" cm="1">
        <f t="array" ref="H18">QWXOR(H17,QWXOR(QWROTR(H17,7),QWROTR(H17,41)))</f>
        <v>30CF6D7DF182AED0</v>
      </c>
      <c r="J18" s="7" t="s">
        <v>11</v>
      </c>
      <c r="L18" s="90" t="s">
        <v>67</v>
      </c>
      <c r="M18" s="90"/>
      <c r="N18" s="90"/>
      <c r="O18" s="90"/>
      <c r="P18" s="90"/>
      <c r="Q18" s="90"/>
    </row>
    <row r="19" spans="1:17" x14ac:dyDescent="0.3">
      <c r="L19" s="90"/>
      <c r="M19" s="90"/>
      <c r="N19" s="90"/>
      <c r="O19" s="90"/>
      <c r="P19" s="90"/>
      <c r="Q19" s="90"/>
    </row>
    <row r="20" spans="1:17" ht="14.4" customHeight="1" x14ac:dyDescent="0.3">
      <c r="A20" s="80" t="s">
        <v>17</v>
      </c>
      <c r="B20" s="81">
        <v>2</v>
      </c>
      <c r="D20" s="25" t="str">
        <f>D18</f>
        <v>7A5C2D4D14269682</v>
      </c>
      <c r="E20" s="25" t="str">
        <f>E18</f>
        <v>9876086CF8205022</v>
      </c>
      <c r="F20" s="25" t="str" cm="1">
        <f t="array" ref="F20">QWXOR(REPT("0",8)&amp;DEC2HEX((240 - B20*16 + B20*1),8),F18)</f>
        <v>36A2D1BDC6849C56</v>
      </c>
      <c r="G20" s="25" t="str">
        <f>G18</f>
        <v>24DD17B86A95743F</v>
      </c>
      <c r="H20" s="25" t="str">
        <f>H18</f>
        <v>30CF6D7DF182AED0</v>
      </c>
      <c r="J20" s="8" t="s">
        <v>9</v>
      </c>
      <c r="L20" s="90"/>
      <c r="M20" s="90"/>
      <c r="N20" s="90"/>
      <c r="O20" s="90"/>
      <c r="P20" s="90"/>
      <c r="Q20" s="90"/>
    </row>
    <row r="21" spans="1:17" x14ac:dyDescent="0.3">
      <c r="A21" s="80"/>
      <c r="B21" s="81"/>
      <c r="D21" s="25" t="str" cm="1">
        <f t="array" ref="D21">QWXOR(D20,H20)</f>
        <v>4A934030E5A43852</v>
      </c>
      <c r="E21" s="25" t="str">
        <f>E20</f>
        <v>9876086CF8205022</v>
      </c>
      <c r="F21" s="25" t="str" cm="1">
        <f t="array" ref="F21">QWXOR(F20,E20)</f>
        <v>AED4D9D13EA4CC74</v>
      </c>
      <c r="G21" s="25" t="str">
        <f>G20</f>
        <v>24DD17B86A95743F</v>
      </c>
      <c r="H21" s="25" t="str" cm="1">
        <f t="array" ref="H21">QWXOR(G20,H20)</f>
        <v>14127AC59B17DAEF</v>
      </c>
      <c r="J21" s="79" t="s">
        <v>10</v>
      </c>
    </row>
    <row r="22" spans="1:17" x14ac:dyDescent="0.3">
      <c r="A22" s="80"/>
      <c r="B22" s="81"/>
      <c r="D22" s="25" t="str" cm="1">
        <f t="array" ref="D22">QWXOR(D21,QWAND(QWINV(E21),F21))</f>
        <v>6C1391A1E320B406</v>
      </c>
      <c r="E22" s="25" t="str" cm="1">
        <f t="array" ref="E22">QWXOR(E21,QWAND(QWINV(F21),G21))</f>
        <v>987F0E44B8316029</v>
      </c>
      <c r="F22" s="25" t="str" cm="1">
        <f t="array" ref="F22">QWXOR(F21,QWAND(QWINV(G21),H21))</f>
        <v>BED6B194AFA646B4</v>
      </c>
      <c r="G22" s="25" t="str" cm="1">
        <f t="array" ref="G22">QWXOR(G21,QWAND(QWINV(H21),D21))</f>
        <v>6E5C17880E35542F</v>
      </c>
      <c r="H22" s="25" t="str" cm="1">
        <f t="array" ref="H22">QWXOR(H21,QWAND(QWINV(D21),E21))</f>
        <v>8476728983179ACF</v>
      </c>
      <c r="J22" s="79"/>
    </row>
    <row r="23" spans="1:17" x14ac:dyDescent="0.3">
      <c r="A23" s="80"/>
      <c r="B23" s="81"/>
      <c r="D23" s="25" t="str" cm="1">
        <f t="array" ref="D23">QWXOR(D22,H22)</f>
        <v>E865E32860372EC9</v>
      </c>
      <c r="E23" s="25" t="str" cm="1">
        <f t="array" ref="E23">QWXOR(D22,E22)</f>
        <v>F46C9FE55B11D42F</v>
      </c>
      <c r="F23" s="25" t="str" cm="1">
        <f t="array" ref="F23">QWINV(F22)</f>
        <v>41294E6B5059B94B</v>
      </c>
      <c r="G23" s="25" t="str" cm="1">
        <f t="array" ref="G23">QWXOR(G22,F22)</f>
        <v>D08AA61CA193129B</v>
      </c>
      <c r="H23" s="25" t="str">
        <f>H22</f>
        <v>8476728983179ACF</v>
      </c>
      <c r="J23" s="79"/>
    </row>
    <row r="24" spans="1:17" x14ac:dyDescent="0.3">
      <c r="A24" s="80"/>
      <c r="B24" s="81"/>
      <c r="D24" s="25" t="str" cm="1">
        <f t="array" ref="D24">QWXOR(D23,QWXOR(QWROTR(D23,19),QWROTR(D23,28)))</f>
        <v>0ECE32BA5A0C1049</v>
      </c>
      <c r="E24" s="25" t="str" cm="1">
        <f t="array" ref="E24">QWXOR(E23,QWXOR(QWROTR(E23,61),QWROTR(E23,39)))</f>
        <v>9DBE4367DC77AC6F</v>
      </c>
      <c r="F24" s="25" t="str" cm="1">
        <f t="array" ref="F24">QWXOR(F23,QWXOR(QWROTR(F23,1),QWROTR(F23,6)))</f>
        <v>CCB94C675534030B</v>
      </c>
      <c r="G24" s="25" t="str" cm="1">
        <f t="array" ref="G24">QWXOR(G23,QWXOR(QWROTR(G23,10),QWROTR(G23,17)))</f>
        <v>FF336CF075B52696</v>
      </c>
      <c r="H24" s="25" t="str" cm="1">
        <f t="array" ref="H24">QWXOR(H23,QWXOR(QWROTR(H23,7),QWROTR(H23,41)))</f>
        <v>5FBF15A1F7D38EC3</v>
      </c>
      <c r="J24" s="7" t="s">
        <v>11</v>
      </c>
    </row>
    <row r="26" spans="1:17" ht="14.4" customHeight="1" x14ac:dyDescent="0.3">
      <c r="A26" s="80" t="s">
        <v>17</v>
      </c>
      <c r="B26" s="81">
        <v>3</v>
      </c>
      <c r="D26" s="25" t="str">
        <f t="shared" ref="D26:E26" si="0">D24</f>
        <v>0ECE32BA5A0C1049</v>
      </c>
      <c r="E26" s="25" t="str">
        <f t="shared" si="0"/>
        <v>9DBE4367DC77AC6F</v>
      </c>
      <c r="F26" s="25" t="str" cm="1">
        <f t="array" ref="F26">QWXOR(REPT("0",8)&amp;DEC2HEX((240 - B26*16 + B26*1),8),F24)</f>
        <v>CCB94C67553403C8</v>
      </c>
      <c r="G26" s="25" t="str">
        <f t="shared" ref="G26:H26" si="1">G24</f>
        <v>FF336CF075B52696</v>
      </c>
      <c r="H26" s="25" t="str">
        <f t="shared" si="1"/>
        <v>5FBF15A1F7D38EC3</v>
      </c>
      <c r="J26" s="8" t="s">
        <v>9</v>
      </c>
    </row>
    <row r="27" spans="1:17" x14ac:dyDescent="0.3">
      <c r="A27" s="80"/>
      <c r="B27" s="81"/>
      <c r="D27" s="25" t="str" cm="1">
        <f t="array" ref="D27">QWXOR(D26,H26)</f>
        <v>5171271BADDF9E8A</v>
      </c>
      <c r="E27" s="25" t="str">
        <f t="shared" ref="E27" si="2">E26</f>
        <v>9DBE4367DC77AC6F</v>
      </c>
      <c r="F27" s="25" t="str" cm="1">
        <f t="array" ref="F27">QWXOR(F26,E26)</f>
        <v>51070F008943AFA7</v>
      </c>
      <c r="G27" s="25" t="str">
        <f t="shared" ref="G27" si="3">G26</f>
        <v>FF336CF075B52696</v>
      </c>
      <c r="H27" s="25" t="str" cm="1">
        <f t="array" ref="H27">QWXOR(G26,H26)</f>
        <v>A08C79518266A855</v>
      </c>
      <c r="J27" s="79" t="s">
        <v>10</v>
      </c>
    </row>
    <row r="28" spans="1:17" x14ac:dyDescent="0.3">
      <c r="A28" s="80"/>
      <c r="B28" s="81"/>
      <c r="D28" s="25" t="str" cm="1">
        <f t="array" ref="D28">QWXOR(D27,QWAND(QWINV(E27),F27))</f>
        <v>11702B1BACDF9D0A</v>
      </c>
      <c r="E28" s="25" t="str" cm="1">
        <f t="array" ref="E28">QWXOR(E27,QWAND(QWINV(F27),G27))</f>
        <v>338E2397A8C3AC7F</v>
      </c>
      <c r="F28" s="25" t="str" cm="1">
        <f t="array" ref="F28">QWXOR(F27,QWAND(QWINV(G27),H27))</f>
        <v>518B1E010B0127E6</v>
      </c>
      <c r="G28" s="25" t="str" cm="1">
        <f t="array" ref="G28">QWXOR(G27,QWAND(QWINV(H27),D27))</f>
        <v>AE426AFA582C301C</v>
      </c>
      <c r="H28" s="25" t="str" cm="1">
        <f t="array" ref="H28">QWXOR(H27,QWAND(QWINV(D27),E27))</f>
        <v>2C023935D2468830</v>
      </c>
      <c r="J28" s="79"/>
    </row>
    <row r="29" spans="1:17" x14ac:dyDescent="0.3">
      <c r="A29" s="80"/>
      <c r="B29" s="81"/>
      <c r="D29" s="25" t="str" cm="1">
        <f t="array" ref="D29">QWXOR(D28,H28)</f>
        <v>3D72122E7E99153A</v>
      </c>
      <c r="E29" s="25" t="str" cm="1">
        <f t="array" ref="E29">QWXOR(D28,E28)</f>
        <v>22FE088C041C3175</v>
      </c>
      <c r="F29" s="25" t="str" cm="1">
        <f t="array" ref="F29">QWINV(F28)</f>
        <v>AE74E1FEF4FED819</v>
      </c>
      <c r="G29" s="25" t="str" cm="1">
        <f t="array" ref="G29">QWXOR(G28,F28)</f>
        <v>FFC974FB532D17FA</v>
      </c>
      <c r="H29" s="25" t="str">
        <f t="shared" ref="H29" si="4">H28</f>
        <v>2C023935D2468830</v>
      </c>
      <c r="J29" s="79"/>
    </row>
    <row r="30" spans="1:17" x14ac:dyDescent="0.3">
      <c r="A30" s="80"/>
      <c r="B30" s="81"/>
      <c r="D30" s="25" t="str" cm="1">
        <f t="array" ref="D30">QWXOR(D29,QWXOR(QWROTR(D29,19),QWROTR(D29,28)))</f>
        <v>F6440623EBFDF80E</v>
      </c>
      <c r="E30" s="25" t="str" cm="1">
        <f t="array" ref="E30">QWXOR(E29,QWXOR(QWROTR(E29,61),QWROTR(E29,39)))</f>
        <v>2D06748ECEB846CD</v>
      </c>
      <c r="F30" s="25" t="str" cm="1">
        <f t="array" ref="F30">QWXOR(F29,QWXOR(QWROTR(F29,1),QWROTR(F29,6)))</f>
        <v>1FF7428675524F75</v>
      </c>
      <c r="G30" s="25" t="str" cm="1">
        <f t="array" ref="G30">QWXOR(G29,QWXOR(QWROTR(G29,10),QWROTR(G29,17)))</f>
        <v>8A8BF942D7847529</v>
      </c>
      <c r="H30" s="25" t="str" cm="1">
        <f t="array" ref="H30">QWXOR(H29,QWXOR(QWROTR(H29,7),QWROTR(H29,41)))</f>
        <v>D6B31E03A1F4043C</v>
      </c>
      <c r="J30" s="7" t="s">
        <v>11</v>
      </c>
    </row>
    <row r="32" spans="1:17" ht="14.4" customHeight="1" x14ac:dyDescent="0.3">
      <c r="A32" s="80" t="s">
        <v>17</v>
      </c>
      <c r="B32" s="81">
        <v>4</v>
      </c>
      <c r="D32" s="25" t="str">
        <f t="shared" ref="D32:E32" si="5">D30</f>
        <v>F6440623EBFDF80E</v>
      </c>
      <c r="E32" s="25" t="str">
        <f t="shared" si="5"/>
        <v>2D06748ECEB846CD</v>
      </c>
      <c r="F32" s="25" t="str" cm="1">
        <f t="array" ref="F32">QWXOR(REPT("0",8)&amp;DEC2HEX((240 - B32*16 + B32*1),8),F30)</f>
        <v>1FF7428675524FC1</v>
      </c>
      <c r="G32" s="25" t="str">
        <f t="shared" ref="G32:H32" si="6">G30</f>
        <v>8A8BF942D7847529</v>
      </c>
      <c r="H32" s="25" t="str">
        <f t="shared" si="6"/>
        <v>D6B31E03A1F4043C</v>
      </c>
      <c r="J32" s="8" t="s">
        <v>9</v>
      </c>
    </row>
    <row r="33" spans="1:10" x14ac:dyDescent="0.3">
      <c r="A33" s="80"/>
      <c r="B33" s="81"/>
      <c r="D33" s="25" t="str" cm="1">
        <f t="array" ref="D33">QWXOR(D32,H32)</f>
        <v>20F718204A09FC32</v>
      </c>
      <c r="E33" s="25" t="str">
        <f t="shared" ref="E33" si="7">E32</f>
        <v>2D06748ECEB846CD</v>
      </c>
      <c r="F33" s="25" t="str" cm="1">
        <f t="array" ref="F33">QWXOR(F32,E32)</f>
        <v>32F13608BBEA090C</v>
      </c>
      <c r="G33" s="25" t="str">
        <f t="shared" ref="G33" si="8">G32</f>
        <v>8A8BF942D7847529</v>
      </c>
      <c r="H33" s="25" t="str" cm="1">
        <f t="array" ref="H33">QWXOR(G32,H32)</f>
        <v>5C38E74176707115</v>
      </c>
      <c r="J33" s="79" t="s">
        <v>10</v>
      </c>
    </row>
    <row r="34" spans="1:10" x14ac:dyDescent="0.3">
      <c r="A34" s="80"/>
      <c r="B34" s="81"/>
      <c r="D34" s="25" t="str" cm="1">
        <f t="array" ref="D34">QWXOR(D33,QWAND(QWINV(E33),F33))</f>
        <v>32061A207B4BF532</v>
      </c>
      <c r="E34" s="25" t="str" cm="1">
        <f t="array" ref="E34">QWXOR(E33,QWAND(QWINV(F33),G33))</f>
        <v>A50CBDCC8ABC32EC</v>
      </c>
      <c r="F34" s="25" t="str" cm="1">
        <f t="array" ref="F34">QWXOR(F33,QWAND(QWINV(G33),H33))</f>
        <v>66C130099B9A0918</v>
      </c>
      <c r="G34" s="25" t="str" cm="1">
        <f t="array" ref="G34">QWXOR(G33,QWAND(QWINV(H33),D33))</f>
        <v>AA4CE162DF8DF90B</v>
      </c>
      <c r="H34" s="25" t="str" cm="1">
        <f t="array" ref="H34">QWXOR(H33,QWAND(QWINV(D33),E33))</f>
        <v>513883CFF2C073D8</v>
      </c>
      <c r="J34" s="79"/>
    </row>
    <row r="35" spans="1:10" x14ac:dyDescent="0.3">
      <c r="A35" s="80"/>
      <c r="B35" s="81"/>
      <c r="D35" s="25" t="str" cm="1">
        <f t="array" ref="D35">QWXOR(D34,H34)</f>
        <v>633E99EF898B86EA</v>
      </c>
      <c r="E35" s="25" t="str" cm="1">
        <f t="array" ref="E35">QWXOR(D34,E34)</f>
        <v>970AA7ECF1F7C7DE</v>
      </c>
      <c r="F35" s="25" t="str" cm="1">
        <f t="array" ref="F35">QWINV(F34)</f>
        <v>993ECFF66465F6E7</v>
      </c>
      <c r="G35" s="25" t="str" cm="1">
        <f t="array" ref="G35">QWXOR(G34,F34)</f>
        <v>CC8DD16B4417F013</v>
      </c>
      <c r="H35" s="25" t="str">
        <f t="shared" ref="H35" si="9">H34</f>
        <v>513883CFF2C073D8</v>
      </c>
      <c r="J35" s="79"/>
    </row>
    <row r="36" spans="1:10" x14ac:dyDescent="0.3">
      <c r="A36" s="80"/>
      <c r="B36" s="81"/>
      <c r="D36" s="25" t="str" cm="1">
        <f t="array" ref="D36">QWXOR(D35,QWXOR(QWROTR(D35,19),QWROTR(D35,28)))</f>
        <v>8B5BBB2E695FE923</v>
      </c>
      <c r="E36" s="25" t="str" cm="1">
        <f t="array" ref="E36">QWXOR(E35,QWXOR(QWROTR(E35,61),QWROTR(E35,39)))</f>
        <v>F6BC7704C367EC65</v>
      </c>
      <c r="F36" s="25" t="str" cm="1">
        <f t="array" ref="F36">QWXOR(F35,QWXOR(QWROTR(F35,1),QWROTR(F35,6)))</f>
        <v>CBC553328FC69A4F</v>
      </c>
      <c r="G36" s="25" t="str" cm="1">
        <f t="array" ref="G36">QWXOR(G35,QWXOR(QWROTR(G35,10),QWROTR(G35,17)))</f>
        <v>30771459F67357E4</v>
      </c>
      <c r="H36" s="25" t="str" cm="1">
        <f t="array" ref="H36">QWXOR(H35,QWXOR(QWROTR(H35,7),QWROTR(H35,41)))</f>
        <v>066392F1810D6F7E</v>
      </c>
      <c r="J36" s="7" t="s">
        <v>11</v>
      </c>
    </row>
    <row r="38" spans="1:10" ht="14.4" customHeight="1" x14ac:dyDescent="0.3">
      <c r="A38" s="80" t="s">
        <v>17</v>
      </c>
      <c r="B38" s="81">
        <v>5</v>
      </c>
      <c r="D38" s="25" t="str">
        <f t="shared" ref="D38:E38" si="10">D36</f>
        <v>8B5BBB2E695FE923</v>
      </c>
      <c r="E38" s="25" t="str">
        <f t="shared" si="10"/>
        <v>F6BC7704C367EC65</v>
      </c>
      <c r="F38" s="25" t="str" cm="1">
        <f t="array" ref="F38">QWXOR(REPT("0",8)&amp;DEC2HEX((240 - B38*16 + B38*1),8),F36)</f>
        <v>CBC553328FC69AEA</v>
      </c>
      <c r="G38" s="25" t="str">
        <f t="shared" ref="G38:H38" si="11">G36</f>
        <v>30771459F67357E4</v>
      </c>
      <c r="H38" s="25" t="str">
        <f t="shared" si="11"/>
        <v>066392F1810D6F7E</v>
      </c>
      <c r="J38" s="8" t="s">
        <v>9</v>
      </c>
    </row>
    <row r="39" spans="1:10" x14ac:dyDescent="0.3">
      <c r="A39" s="80"/>
      <c r="B39" s="81"/>
      <c r="D39" s="25" t="str" cm="1">
        <f t="array" ref="D39">QWXOR(D38,H38)</f>
        <v>8D3829DFE852865D</v>
      </c>
      <c r="E39" s="25" t="str">
        <f t="shared" ref="E39" si="12">E38</f>
        <v>F6BC7704C367EC65</v>
      </c>
      <c r="F39" s="25" t="str" cm="1">
        <f t="array" ref="F39">QWXOR(F38,E38)</f>
        <v>3D7924364CA1768F</v>
      </c>
      <c r="G39" s="25" t="str">
        <f t="shared" ref="G39" si="13">G38</f>
        <v>30771459F67357E4</v>
      </c>
      <c r="H39" s="25" t="str" cm="1">
        <f t="array" ref="H39">QWXOR(G38,H38)</f>
        <v>361486A8777E389A</v>
      </c>
      <c r="J39" s="79" t="s">
        <v>10</v>
      </c>
    </row>
    <row r="40" spans="1:10" x14ac:dyDescent="0.3">
      <c r="A40" s="80"/>
      <c r="B40" s="81"/>
      <c r="D40" s="25" t="str" cm="1">
        <f t="array" ref="D40">QWXOR(D39,QWAND(QWINV(E39),F39))</f>
        <v>847929EDE4D294D7</v>
      </c>
      <c r="E40" s="25" t="str" cm="1">
        <f t="array" ref="E40">QWXOR(E39,QWAND(QWINV(F39),G39))</f>
        <v>F6BA674D7135ED05</v>
      </c>
      <c r="F40" s="25" t="str" cm="1">
        <f t="array" ref="F40">QWXOR(F39,QWAND(QWINV(G39),H39))</f>
        <v>3B79A6964DAD5E95</v>
      </c>
      <c r="G40" s="25" t="str" cm="1">
        <f t="array" ref="G40">QWXOR(G39,QWAND(QWINV(H39),D39))</f>
        <v>B95F3D0E7E73D1A1</v>
      </c>
      <c r="H40" s="25" t="str" cm="1">
        <f t="array" ref="H40">QWXOR(H39,QWAND(QWINV(D39),E39))</f>
        <v>4490D0A8745B50BA</v>
      </c>
      <c r="J40" s="79"/>
    </row>
    <row r="41" spans="1:10" x14ac:dyDescent="0.3">
      <c r="A41" s="80"/>
      <c r="B41" s="81"/>
      <c r="D41" s="25" t="str" cm="1">
        <f t="array" ref="D41">QWXOR(D40,H40)</f>
        <v>C0E9F9459089C46D</v>
      </c>
      <c r="E41" s="25" t="str" cm="1">
        <f t="array" ref="E41">QWXOR(D40,E40)</f>
        <v>72C34EA095E779D2</v>
      </c>
      <c r="F41" s="25" t="str" cm="1">
        <f t="array" ref="F41">QWINV(F40)</f>
        <v>C4865969B252A16A</v>
      </c>
      <c r="G41" s="25" t="str" cm="1">
        <f t="array" ref="G41">QWXOR(G40,F40)</f>
        <v>82269B9833DE8F34</v>
      </c>
      <c r="H41" s="25" t="str">
        <f t="shared" ref="H41" si="14">H40</f>
        <v>4490D0A8745B50BA</v>
      </c>
      <c r="J41" s="79"/>
    </row>
    <row r="42" spans="1:10" x14ac:dyDescent="0.3">
      <c r="A42" s="80"/>
      <c r="B42" s="81"/>
      <c r="D42" s="25" t="str" cm="1">
        <f t="array" ref="D42">QWXOR(D41,QWXOR(QWROTR(D41,19),QWROTR(D41,28)))</f>
        <v>F0F80784A13EE225</v>
      </c>
      <c r="E42" s="25" t="str" cm="1">
        <f t="array" ref="E42">QWXOR(E41,QWXOR(QWROTR(E41,61),QWROTR(E41,39)))</f>
        <v>A5F2F5579E3931DC</v>
      </c>
      <c r="F42" s="25" t="str" cm="1">
        <f t="array" ref="F42">QWXOR(F41,QWXOR(QWROTR(F41,1),QWROTR(F41,6)))</f>
        <v>0DD76CB8CDB2BB5A</v>
      </c>
      <c r="G42" s="25" t="str" cm="1">
        <f t="array" ref="G42">QWXOR(G41,QWXOR(QWROTR(G41,10),QWROTR(G41,17)))</f>
        <v>089C532D981E6178</v>
      </c>
      <c r="H42" s="25" t="str" cm="1">
        <f t="array" ref="H42">QWXOR(H41,QWXOR(QWROTR(H41,7),QWROTR(H41,41)))</f>
        <v>6423DCA17991AE73</v>
      </c>
      <c r="J42" s="7" t="s">
        <v>11</v>
      </c>
    </row>
    <row r="44" spans="1:10" ht="14.4" customHeight="1" x14ac:dyDescent="0.3">
      <c r="A44" s="80" t="s">
        <v>17</v>
      </c>
      <c r="B44" s="81">
        <v>6</v>
      </c>
      <c r="D44" s="25" t="str">
        <f t="shared" ref="D44:E44" si="15">D42</f>
        <v>F0F80784A13EE225</v>
      </c>
      <c r="E44" s="25" t="str">
        <f t="shared" si="15"/>
        <v>A5F2F5579E3931DC</v>
      </c>
      <c r="F44" s="25" t="str" cm="1">
        <f t="array" ref="F44">QWXOR(REPT("0",8)&amp;DEC2HEX((240 - B44*16 + B44*1),8),F42)</f>
        <v>0DD76CB8CDB2BBCC</v>
      </c>
      <c r="G44" s="25" t="str">
        <f t="shared" ref="G44:H44" si="16">G42</f>
        <v>089C532D981E6178</v>
      </c>
      <c r="H44" s="25" t="str">
        <f t="shared" si="16"/>
        <v>6423DCA17991AE73</v>
      </c>
      <c r="J44" s="8" t="s">
        <v>9</v>
      </c>
    </row>
    <row r="45" spans="1:10" x14ac:dyDescent="0.3">
      <c r="A45" s="80"/>
      <c r="B45" s="81"/>
      <c r="D45" s="25" t="str" cm="1">
        <f t="array" ref="D45">QWXOR(D44,H44)</f>
        <v>94DBDB25D8AF4C56</v>
      </c>
      <c r="E45" s="25" t="str">
        <f t="shared" ref="E45" si="17">E44</f>
        <v>A5F2F5579E3931DC</v>
      </c>
      <c r="F45" s="25" t="str" cm="1">
        <f t="array" ref="F45">QWXOR(F44,E44)</f>
        <v>A82599EF538B8A10</v>
      </c>
      <c r="G45" s="25" t="str">
        <f t="shared" ref="G45" si="18">G44</f>
        <v>089C532D981E6178</v>
      </c>
      <c r="H45" s="25" t="str" cm="1">
        <f t="array" ref="H45">QWXOR(G44,H44)</f>
        <v>6CBF8F8CE18FCF0B</v>
      </c>
      <c r="J45" s="79" t="s">
        <v>10</v>
      </c>
    </row>
    <row r="46" spans="1:10" x14ac:dyDescent="0.3">
      <c r="A46" s="80"/>
      <c r="B46" s="81"/>
      <c r="D46" s="25" t="str" cm="1">
        <f t="array" ref="D46">QWXOR(D45,QWAND(QWINV(E45),F45))</f>
        <v>9CDED38D992DC656</v>
      </c>
      <c r="E46" s="25" t="str" cm="1">
        <f t="array" ref="E46">QWXOR(E45,QWAND(QWINV(F45),G45))</f>
        <v>A56AB757162D50B4</v>
      </c>
      <c r="F46" s="25" t="str" cm="1">
        <f t="array" ref="F46">QWXOR(F45,QWAND(QWINV(G45),H45))</f>
        <v>CC06156F320A0413</v>
      </c>
      <c r="G46" s="25" t="str" cm="1">
        <f t="array" ref="G46">QWXOR(G45,QWAND(QWINV(H45),D45))</f>
        <v>98DC030C803E612C</v>
      </c>
      <c r="H46" s="25" t="str" cm="1">
        <f t="array" ref="H46">QWXOR(H45,QWAND(QWINV(D45),E45))</f>
        <v>4D9FABDEE79FFE83</v>
      </c>
      <c r="J46" s="79"/>
    </row>
    <row r="47" spans="1:10" x14ac:dyDescent="0.3">
      <c r="A47" s="80"/>
      <c r="B47" s="81"/>
      <c r="D47" s="25" t="str" cm="1">
        <f t="array" ref="D47">QWXOR(D46,H46)</f>
        <v>D14178537EB238D5</v>
      </c>
      <c r="E47" s="25" t="str" cm="1">
        <f t="array" ref="E47">QWXOR(D46,E46)</f>
        <v>39B464DA8F0096E2</v>
      </c>
      <c r="F47" s="25" t="str" cm="1">
        <f t="array" ref="F47">QWINV(F46)</f>
        <v>33F9EA90CDF5FBEC</v>
      </c>
      <c r="G47" s="25" t="str" cm="1">
        <f t="array" ref="G47">QWXOR(G46,F46)</f>
        <v>54DA1663B234653F</v>
      </c>
      <c r="H47" s="25" t="str">
        <f t="shared" ref="H47" si="19">H46</f>
        <v>4D9FABDEE79FFE83</v>
      </c>
      <c r="J47" s="79"/>
    </row>
    <row r="48" spans="1:10" x14ac:dyDescent="0.3">
      <c r="A48" s="80"/>
      <c r="B48" s="81"/>
      <c r="D48" s="25" t="str" cm="1">
        <f t="array" ref="D48">QWXOR(D47,QWXOR(QWROTR(D47,19),QWROTR(D47,28)))</f>
        <v>7D784F2645AFD234</v>
      </c>
      <c r="E48" s="25" t="str" cm="1">
        <f t="array" ref="E48">QWXOR(E47,QWXOR(QWROTR(E47,61),QWROTR(E47,39)))</f>
        <v>410943233377493A</v>
      </c>
      <c r="F48" s="25" t="str" cm="1">
        <f t="array" ref="F48">QWXOR(F47,QWXOR(QWROTR(F47,1),QWROTR(F47,6)))</f>
        <v>9ACAF872E838D1F5</v>
      </c>
      <c r="G48" s="25" t="str" cm="1">
        <f t="array" ref="G48">QWXOR(G47,QWXOR(QWROTR(G47,10),QWROTR(G47,17)))</f>
        <v>29908A8B21E9313C</v>
      </c>
      <c r="H48" s="25" t="str" cm="1">
        <f t="array" ref="H48">QWXOR(H47,QWXOR(QWROTR(H47,7),QWROTR(H47,41)))</f>
        <v>A4775B761BF60EAB</v>
      </c>
      <c r="J48" s="7" t="s">
        <v>11</v>
      </c>
    </row>
    <row r="50" spans="1:10" ht="14.4" customHeight="1" x14ac:dyDescent="0.3">
      <c r="A50" s="80" t="s">
        <v>17</v>
      </c>
      <c r="B50" s="81">
        <v>7</v>
      </c>
      <c r="D50" s="25" t="str">
        <f t="shared" ref="D50:E50" si="20">D48</f>
        <v>7D784F2645AFD234</v>
      </c>
      <c r="E50" s="25" t="str">
        <f t="shared" si="20"/>
        <v>410943233377493A</v>
      </c>
      <c r="F50" s="25" t="str" cm="1">
        <f t="array" ref="F50">QWXOR(REPT("0",8)&amp;DEC2HEX((240 - B50*16 + B50*1),8),F48)</f>
        <v>9ACAF872E838D172</v>
      </c>
      <c r="G50" s="25" t="str">
        <f t="shared" ref="G50:H50" si="21">G48</f>
        <v>29908A8B21E9313C</v>
      </c>
      <c r="H50" s="25" t="str">
        <f t="shared" si="21"/>
        <v>A4775B761BF60EAB</v>
      </c>
      <c r="J50" s="8" t="s">
        <v>9</v>
      </c>
    </row>
    <row r="51" spans="1:10" x14ac:dyDescent="0.3">
      <c r="A51" s="80"/>
      <c r="B51" s="81"/>
      <c r="D51" s="25" t="str" cm="1">
        <f t="array" ref="D51">QWXOR(D50,H50)</f>
        <v>D90F14505E59DC9F</v>
      </c>
      <c r="E51" s="25" t="str">
        <f t="shared" ref="E51" si="22">E50</f>
        <v>410943233377493A</v>
      </c>
      <c r="F51" s="25" t="str" cm="1">
        <f t="array" ref="F51">QWXOR(F50,E50)</f>
        <v>DBC3BB51DB4F9848</v>
      </c>
      <c r="G51" s="25" t="str">
        <f t="shared" ref="G51" si="23">G50</f>
        <v>29908A8B21E9313C</v>
      </c>
      <c r="H51" s="25" t="str" cm="1">
        <f t="array" ref="H51">QWXOR(G50,H50)</f>
        <v>8DE7D1FD3A1F3F97</v>
      </c>
      <c r="J51" s="79" t="s">
        <v>10</v>
      </c>
    </row>
    <row r="52" spans="1:10" x14ac:dyDescent="0.3">
      <c r="A52" s="80"/>
      <c r="B52" s="81"/>
      <c r="D52" s="25" t="str" cm="1">
        <f t="array" ref="D52">QWXOR(D51,QWAND(QWINV(E51),F51))</f>
        <v>43CDAC0096514CDF</v>
      </c>
      <c r="E52" s="25" t="str" cm="1">
        <f t="array" ref="E52">QWXOR(E51,QWAND(QWINV(F51),G51))</f>
        <v>611943A913D7680E</v>
      </c>
      <c r="F52" s="25" t="str" cm="1">
        <f t="array" ref="F52">QWXOR(F51,QWAND(QWINV(G51),H51))</f>
        <v>5FA4EA25C15996CB</v>
      </c>
      <c r="G52" s="25" t="str" cm="1">
        <f t="array" ref="G52">QWXOR(G51,QWAND(QWINV(H51),D51))</f>
        <v>79988E8B65A9F134</v>
      </c>
      <c r="H52" s="25" t="str" cm="1">
        <f t="array" ref="H52">QWXOR(H51,QWAND(QWINV(D51),E51))</f>
        <v>8DE792DE1B393EB7</v>
      </c>
      <c r="J52" s="79"/>
    </row>
    <row r="53" spans="1:10" x14ac:dyDescent="0.3">
      <c r="A53" s="80"/>
      <c r="B53" s="81"/>
      <c r="D53" s="25" t="str" cm="1">
        <f t="array" ref="D53">QWXOR(D52,H52)</f>
        <v>CE2A3EDE8D687268</v>
      </c>
      <c r="E53" s="25" t="str" cm="1">
        <f t="array" ref="E53">QWXOR(D52,E52)</f>
        <v>22D4EFA9858624D1</v>
      </c>
      <c r="F53" s="25" t="str" cm="1">
        <f t="array" ref="F53">QWINV(F52)</f>
        <v>A05B15DA3EA66934</v>
      </c>
      <c r="G53" s="25" t="str" cm="1">
        <f t="array" ref="G53">QWXOR(G52,F52)</f>
        <v>263C64AEA4F067FF</v>
      </c>
      <c r="H53" s="25" t="str">
        <f t="shared" ref="H53" si="24">H52</f>
        <v>8DE792DE1B393EB7</v>
      </c>
      <c r="J53" s="79"/>
    </row>
    <row r="54" spans="1:10" x14ac:dyDescent="0.3">
      <c r="A54" s="80"/>
      <c r="B54" s="81"/>
      <c r="D54" s="25" t="str" cm="1">
        <f t="array" ref="D54">QWXOR(D53,QWXOR(QWROTR(D53,19),QWROTR(D53,28)))</f>
        <v>16E0019728104E2D</v>
      </c>
      <c r="E54" s="25" t="str" cm="1">
        <f t="array" ref="E54">QWXOR(E53,QWXOR(QWROTR(E53,61),QWROTR(E53,39)))</f>
        <v>67789EAC0BF2AB87</v>
      </c>
      <c r="F54" s="25" t="str" cm="1">
        <f t="array" ref="F54">QWXOR(F53,QWXOR(QWROTR(F53,1),QWROTR(F53,6)))</f>
        <v>22F7F360490FC40A</v>
      </c>
      <c r="G54" s="25" t="str" cm="1">
        <f t="array" ref="G54">QWXOR(G53,QWXOR(QWROTR(G53,10),QWROTR(G53,17)))</f>
        <v>EA0A78A9BD0E099E</v>
      </c>
      <c r="H54" s="25" t="str" cm="1">
        <f t="array" ref="H54">QWXOR(H53,QWXOR(QWROTR(H53,7),QWROTR(H53,41)))</f>
        <v>8DF1C164FCC9BF03</v>
      </c>
      <c r="J54" s="7" t="s">
        <v>11</v>
      </c>
    </row>
    <row r="56" spans="1:10" ht="14.4" customHeight="1" x14ac:dyDescent="0.3">
      <c r="A56" s="80" t="s">
        <v>17</v>
      </c>
      <c r="B56" s="81">
        <v>8</v>
      </c>
      <c r="D56" s="25" t="str">
        <f t="shared" ref="D56:E56" si="25">D54</f>
        <v>16E0019728104E2D</v>
      </c>
      <c r="E56" s="25" t="str">
        <f t="shared" si="25"/>
        <v>67789EAC0BF2AB87</v>
      </c>
      <c r="F56" s="25" t="str" cm="1">
        <f t="array" ref="F56">QWXOR(REPT("0",8)&amp;DEC2HEX((240 - B56*16 + B56*1),8),F54)</f>
        <v>22F7F360490FC472</v>
      </c>
      <c r="G56" s="25" t="str">
        <f t="shared" ref="G56:H56" si="26">G54</f>
        <v>EA0A78A9BD0E099E</v>
      </c>
      <c r="H56" s="25" t="str">
        <f t="shared" si="26"/>
        <v>8DF1C164FCC9BF03</v>
      </c>
      <c r="J56" s="8" t="s">
        <v>9</v>
      </c>
    </row>
    <row r="57" spans="1:10" x14ac:dyDescent="0.3">
      <c r="A57" s="80"/>
      <c r="B57" s="81"/>
      <c r="D57" s="25" t="str" cm="1">
        <f t="array" ref="D57">QWXOR(D56,H56)</f>
        <v>9B11C0F3D4D9F12E</v>
      </c>
      <c r="E57" s="25" t="str">
        <f t="shared" ref="E57" si="27">E56</f>
        <v>67789EAC0BF2AB87</v>
      </c>
      <c r="F57" s="25" t="str" cm="1">
        <f t="array" ref="F57">QWXOR(F56,E56)</f>
        <v>458F6DCC42FD6FF5</v>
      </c>
      <c r="G57" s="25" t="str">
        <f t="shared" ref="G57" si="28">G56</f>
        <v>EA0A78A9BD0E099E</v>
      </c>
      <c r="H57" s="25" t="str" cm="1">
        <f t="array" ref="H57">QWXOR(G56,H56)</f>
        <v>67FBB9CD41C7B69D</v>
      </c>
      <c r="J57" s="79" t="s">
        <v>10</v>
      </c>
    </row>
    <row r="58" spans="1:10" x14ac:dyDescent="0.3">
      <c r="A58" s="80"/>
      <c r="B58" s="81"/>
      <c r="D58" s="25" t="str" cm="1">
        <f t="array" ref="D58">QWXOR(D57,QWAND(QWINV(E57),F57))</f>
        <v>9B96A1B394D4B55E</v>
      </c>
      <c r="E58" s="25" t="str" cm="1">
        <f t="array" ref="E58">QWXOR(E57,QWAND(QWINV(F57),G57))</f>
        <v>CD788E8DB6F0AB8D</v>
      </c>
      <c r="F58" s="25" t="str" cm="1">
        <f t="array" ref="F58">QWXOR(F57,QWAND(QWINV(G57),H57))</f>
        <v>407EEC88023CD9F4</v>
      </c>
      <c r="G58" s="25" t="str" cm="1">
        <f t="array" ref="G58">QWXOR(G57,QWAND(QWINV(H57),D57))</f>
        <v>720A389B291648BC</v>
      </c>
      <c r="H58" s="25" t="str" cm="1">
        <f t="array" ref="H58">QWXOR(H57,QWAND(QWINV(D57),E57))</f>
        <v>0393A7C14AE5BC1C</v>
      </c>
      <c r="J58" s="79"/>
    </row>
    <row r="59" spans="1:10" x14ac:dyDescent="0.3">
      <c r="A59" s="80"/>
      <c r="B59" s="81"/>
      <c r="D59" s="25" t="str" cm="1">
        <f t="array" ref="D59">QWXOR(D58,H58)</f>
        <v>98050672DE310942</v>
      </c>
      <c r="E59" s="25" t="str" cm="1">
        <f t="array" ref="E59">QWXOR(D58,E58)</f>
        <v>56EE2F3E22241ED3</v>
      </c>
      <c r="F59" s="25" t="str" cm="1">
        <f t="array" ref="F59">QWINV(F58)</f>
        <v>BF811377FDC3260B</v>
      </c>
      <c r="G59" s="25" t="str" cm="1">
        <f t="array" ref="G59">QWXOR(G58,F58)</f>
        <v>3274D4132B2A9148</v>
      </c>
      <c r="H59" s="25" t="str">
        <f t="shared" ref="H59" si="29">H58</f>
        <v>0393A7C14AE5BC1C</v>
      </c>
      <c r="J59" s="79"/>
    </row>
    <row r="60" spans="1:10" x14ac:dyDescent="0.3">
      <c r="A60" s="80"/>
      <c r="B60" s="81"/>
      <c r="D60" s="25" t="str" cm="1">
        <f t="array" ref="D60">QWXOR(D59,QWXOR(QWROTR(D59,19),QWROTR(D59,28)))</f>
        <v>5A3DC15BFEAF35A9</v>
      </c>
      <c r="E60" s="25" t="str" cm="1">
        <f t="array" ref="E60">QWXOR(E59,QWXOR(QWROTR(E59,61),QWROTR(E59,39)))</f>
        <v>9DDB1EF295A93417</v>
      </c>
      <c r="F60" s="25" t="str" cm="1">
        <f t="array" ref="F60">QWXOR(F59,QWXOR(QWROTR(F59,1),QWROTR(F59,6)))</f>
        <v>4EBF9E81DCD5B996</v>
      </c>
      <c r="G60" s="25" t="str" cm="1">
        <f t="array" ref="G60">QWXOR(G59,QWXOR(QWROTR(G59,10),QWROTR(G59,17)))</f>
        <v>28DC501C45E9CE79</v>
      </c>
      <c r="H60" s="25" t="str" cm="1">
        <f t="array" ref="H60">QWXOR(H59,QWXOR(QWROTR(H59,7),QWROTR(H59,41)))</f>
        <v>DB31F250C671BEB7</v>
      </c>
      <c r="J60" s="7" t="s">
        <v>11</v>
      </c>
    </row>
    <row r="62" spans="1:10" ht="14.4" customHeight="1" x14ac:dyDescent="0.3">
      <c r="A62" s="80" t="s">
        <v>17</v>
      </c>
      <c r="B62" s="81">
        <v>9</v>
      </c>
      <c r="D62" s="25" t="str">
        <f t="shared" ref="D62:E62" si="30">D60</f>
        <v>5A3DC15BFEAF35A9</v>
      </c>
      <c r="E62" s="25" t="str">
        <f t="shared" si="30"/>
        <v>9DDB1EF295A93417</v>
      </c>
      <c r="F62" s="25" t="str" cm="1">
        <f t="array" ref="F62">QWXOR(REPT("0",8)&amp;DEC2HEX((240 - B62*16 + B62*1),8),F60)</f>
        <v>4EBF9E81DCD5B9FF</v>
      </c>
      <c r="G62" s="25" t="str">
        <f t="shared" ref="G62:H62" si="31">G60</f>
        <v>28DC501C45E9CE79</v>
      </c>
      <c r="H62" s="25" t="str">
        <f t="shared" si="31"/>
        <v>DB31F250C671BEB7</v>
      </c>
      <c r="J62" s="8" t="s">
        <v>9</v>
      </c>
    </row>
    <row r="63" spans="1:10" x14ac:dyDescent="0.3">
      <c r="A63" s="80"/>
      <c r="B63" s="81"/>
      <c r="D63" s="25" t="str" cm="1">
        <f t="array" ref="D63">QWXOR(D62,H62)</f>
        <v>810C330B38DE8B1E</v>
      </c>
      <c r="E63" s="25" t="str">
        <f t="shared" ref="E63" si="32">E62</f>
        <v>9DDB1EF295A93417</v>
      </c>
      <c r="F63" s="25" t="str" cm="1">
        <f t="array" ref="F63">QWXOR(F62,E62)</f>
        <v>D3648073497C8DE8</v>
      </c>
      <c r="G63" s="25" t="str">
        <f t="shared" ref="G63" si="33">G62</f>
        <v>28DC501C45E9CE79</v>
      </c>
      <c r="H63" s="25" t="str" cm="1">
        <f t="array" ref="H63">QWXOR(G62,H62)</f>
        <v>F3EDA24C839870CE</v>
      </c>
      <c r="J63" s="79" t="s">
        <v>10</v>
      </c>
    </row>
    <row r="64" spans="1:10" x14ac:dyDescent="0.3">
      <c r="A64" s="80"/>
      <c r="B64" s="81"/>
      <c r="D64" s="25" t="str" cm="1">
        <f t="array" ref="D64">QWXOR(D63,QWAND(QWINV(E63),F63))</f>
        <v>C328B30A708A02F6</v>
      </c>
      <c r="E64" s="25" t="str" cm="1">
        <f t="array" ref="E64">QWXOR(E63,QWAND(QWINV(F63),G63))</f>
        <v>B5434EFE91287606</v>
      </c>
      <c r="F64" s="25" t="str" cm="1">
        <f t="array" ref="F64">QWXOR(F63,QWAND(QWINV(G63),H63))</f>
        <v>00452233CB6CBD6E</v>
      </c>
      <c r="G64" s="25" t="str" cm="1">
        <f t="array" ref="G64">QWXOR(G63,QWAND(QWINV(H63),D63))</f>
        <v>28DC411F7DAF4569</v>
      </c>
      <c r="H64" s="25" t="str" cm="1">
        <f t="array" ref="H64">QWXOR(H63,QWAND(QWINV(D63),E63))</f>
        <v>EF3EAEBC06B944CF</v>
      </c>
      <c r="J64" s="79"/>
    </row>
    <row r="65" spans="1:10" x14ac:dyDescent="0.3">
      <c r="A65" s="80"/>
      <c r="B65" s="81"/>
      <c r="D65" s="25" t="str" cm="1">
        <f t="array" ref="D65">QWXOR(D64,H64)</f>
        <v>2C161DB676334639</v>
      </c>
      <c r="E65" s="25" t="str" cm="1">
        <f t="array" ref="E65">QWXOR(D64,E64)</f>
        <v>766BFDF4E1A274F0</v>
      </c>
      <c r="F65" s="25" t="str" cm="1">
        <f t="array" ref="F65">QWINV(F64)</f>
        <v>FFBADDCC34934291</v>
      </c>
      <c r="G65" s="25" t="str" cm="1">
        <f t="array" ref="G65">QWXOR(G64,F64)</f>
        <v>2899632CB6C3F807</v>
      </c>
      <c r="H65" s="25" t="str">
        <f t="shared" ref="H65" si="34">H64</f>
        <v>EF3EAEBC06B944CF</v>
      </c>
      <c r="J65" s="79"/>
    </row>
    <row r="66" spans="1:10" x14ac:dyDescent="0.3">
      <c r="A66" s="80"/>
      <c r="B66" s="81"/>
      <c r="D66" s="25" t="str" cm="1">
        <f t="array" ref="D66">QWXOR(D65,QWXOR(QWROTR(D65,19),QWROTR(D65,28)))</f>
        <v>27E55BA674E45398</v>
      </c>
      <c r="E66" s="25" t="str" cm="1">
        <f t="array" ref="E66">QWXOR(E65,QWXOR(QWROTR(E65,61),QWROTR(E65,39)))</f>
        <v>2CF756BA0C5D0488</v>
      </c>
      <c r="F66" s="25" t="str" cm="1">
        <f t="array" ref="F66">QWXOR(F65,QWXOR(QWROTR(F65,1),QWROTR(F65,6)))</f>
        <v>4799585D1E08AED3</v>
      </c>
      <c r="G66" s="25" t="str" cm="1">
        <f t="array" ref="G66">QWXOR(G65,QWXOR(QWROTR(G65,10),QWROTR(G65,17)))</f>
        <v>D550D138CC781398</v>
      </c>
      <c r="H66" s="25" t="str" cm="1">
        <f t="array" ref="H66">QWXOR(H65,QWXOR(QWROTR(H65,7),QWROTR(H65,41)))</f>
        <v>2EE38F431943A911</v>
      </c>
      <c r="J66" s="7" t="s">
        <v>11</v>
      </c>
    </row>
    <row r="68" spans="1:10" ht="14.4" customHeight="1" x14ac:dyDescent="0.3">
      <c r="A68" s="80" t="s">
        <v>17</v>
      </c>
      <c r="B68" s="81">
        <v>10</v>
      </c>
      <c r="D68" s="25" t="str">
        <f t="shared" ref="D68:E68" si="35">D66</f>
        <v>27E55BA674E45398</v>
      </c>
      <c r="E68" s="25" t="str">
        <f t="shared" si="35"/>
        <v>2CF756BA0C5D0488</v>
      </c>
      <c r="F68" s="25" t="str" cm="1">
        <f t="array" ref="F68">QWXOR(REPT("0",8)&amp;DEC2HEX((240 - B68*16 + B68*1),8),F66)</f>
        <v>4799585D1E08AE89</v>
      </c>
      <c r="G68" s="25" t="str">
        <f t="shared" ref="G68:H68" si="36">G66</f>
        <v>D550D138CC781398</v>
      </c>
      <c r="H68" s="25" t="str">
        <f t="shared" si="36"/>
        <v>2EE38F431943A911</v>
      </c>
      <c r="J68" s="8" t="s">
        <v>9</v>
      </c>
    </row>
    <row r="69" spans="1:10" x14ac:dyDescent="0.3">
      <c r="A69" s="80"/>
      <c r="B69" s="81"/>
      <c r="D69" s="25" t="str" cm="1">
        <f t="array" ref="D69">QWXOR(D68,H68)</f>
        <v>0906D4E56DA7FA89</v>
      </c>
      <c r="E69" s="25" t="str">
        <f t="shared" ref="E69" si="37">E68</f>
        <v>2CF756BA0C5D0488</v>
      </c>
      <c r="F69" s="25" t="str" cm="1">
        <f t="array" ref="F69">QWXOR(F68,E68)</f>
        <v>6B6E0EE71255AA01</v>
      </c>
      <c r="G69" s="25" t="str">
        <f t="shared" ref="G69" si="38">G68</f>
        <v>D550D138CC781398</v>
      </c>
      <c r="H69" s="25" t="str" cm="1">
        <f t="array" ref="H69">QWXOR(G68,H68)</f>
        <v>FBB35E7BD53BBA89</v>
      </c>
      <c r="J69" s="79" t="s">
        <v>10</v>
      </c>
    </row>
    <row r="70" spans="1:10" x14ac:dyDescent="0.3">
      <c r="A70" s="80"/>
      <c r="B70" s="81"/>
      <c r="D70" s="25" t="str" cm="1">
        <f t="array" ref="D70">QWXOR(D69,QWAND(QWINV(E69),F69))</f>
        <v>4A0EDCA07FA75088</v>
      </c>
      <c r="E70" s="25" t="str" cm="1">
        <f t="array" ref="E70">QWXOR(E69,QWAND(QWINV(F69),G69))</f>
        <v>B8E787A2C0751510</v>
      </c>
      <c r="F70" s="25" t="str" cm="1">
        <f t="array" ref="F70">QWXOR(F69,QWAND(QWINV(G69),H69))</f>
        <v>41CD00A403560200</v>
      </c>
      <c r="G70" s="25" t="str" cm="1">
        <f t="array" ref="G70">QWXOR(G69,QWAND(QWINV(H69),D69))</f>
        <v>D55451BCE4FC5398</v>
      </c>
      <c r="H70" s="25" t="str" cm="1">
        <f t="array" ref="H70">QWXOR(H69,QWAND(QWINV(D69),E69))</f>
        <v>DF425C61D563BE89</v>
      </c>
      <c r="J70" s="79"/>
    </row>
    <row r="71" spans="1:10" x14ac:dyDescent="0.3">
      <c r="A71" s="80"/>
      <c r="B71" s="81"/>
      <c r="D71" s="25" t="str" cm="1">
        <f t="array" ref="D71">QWXOR(D70,H70)</f>
        <v>954C80C1AAC4EE01</v>
      </c>
      <c r="E71" s="25" t="str" cm="1">
        <f t="array" ref="E71">QWXOR(D70,E70)</f>
        <v>F2E95B02BFD24598</v>
      </c>
      <c r="F71" s="25" t="str" cm="1">
        <f t="array" ref="F71">QWINV(F70)</f>
        <v>BE32FF5BFCA9FDFF</v>
      </c>
      <c r="G71" s="25" t="str" cm="1">
        <f t="array" ref="G71">QWXOR(G70,F70)</f>
        <v>94995118E7AA5198</v>
      </c>
      <c r="H71" s="25" t="str">
        <f t="shared" ref="H71" si="39">H70</f>
        <v>DF425C61D563BE89</v>
      </c>
      <c r="J71" s="79"/>
    </row>
    <row r="72" spans="1:10" x14ac:dyDescent="0.3">
      <c r="A72" s="80"/>
      <c r="B72" s="81"/>
      <c r="D72" s="25" t="str" cm="1">
        <f t="array" ref="D72">QWXOR(D71,QWXOR(QWROTR(D71,19),QWROTR(D71,28)))</f>
        <v>A4C252716E14D743</v>
      </c>
      <c r="E72" s="25" t="str" cm="1">
        <f t="array" ref="E72">QWXOR(E71,QWXOR(QWROTR(E71,61),QWROTR(E71,39)))</f>
        <v>60DC279C70A5BBE9</v>
      </c>
      <c r="F72" s="25" t="str" cm="1">
        <f t="array" ref="F72">QWXOR(F71,QWXOR(QWROTR(F71,1),QWROTR(F71,6)))</f>
        <v>9FD34B0B6D0FA4F7</v>
      </c>
      <c r="G72" s="25" t="str" cm="1">
        <f t="array" ref="G72">QWXOR(G71,QWXOR(QWROTR(G71,10),QWROTR(G71,17)))</f>
        <v>DA703D00091FC8D9</v>
      </c>
      <c r="H72" s="25" t="str" cm="1">
        <f t="array" ref="H72">QWXOR(H71,QWXOR(QWROTR(H71,7),QWROTR(H71,41)))</f>
        <v>FC1669065226D8DA</v>
      </c>
      <c r="J72" s="7" t="s">
        <v>11</v>
      </c>
    </row>
    <row r="74" spans="1:10" ht="14.4" customHeight="1" x14ac:dyDescent="0.3">
      <c r="A74" s="80" t="s">
        <v>17</v>
      </c>
      <c r="B74" s="81">
        <v>11</v>
      </c>
      <c r="D74" s="25" t="str">
        <f t="shared" ref="D74:E74" si="40">D72</f>
        <v>A4C252716E14D743</v>
      </c>
      <c r="E74" s="25" t="str">
        <f t="shared" si="40"/>
        <v>60DC279C70A5BBE9</v>
      </c>
      <c r="F74" s="25" t="str" cm="1">
        <f t="array" ref="F74">QWXOR(REPT("0",8)&amp;DEC2HEX((240 - B74*16 + B74*1),8),F72)</f>
        <v>9FD34B0B6D0FA4BC</v>
      </c>
      <c r="G74" s="25" t="str">
        <f t="shared" ref="G74:H74" si="41">G72</f>
        <v>DA703D00091FC8D9</v>
      </c>
      <c r="H74" s="25" t="str">
        <f t="shared" si="41"/>
        <v>FC1669065226D8DA</v>
      </c>
      <c r="J74" s="8" t="s">
        <v>9</v>
      </c>
    </row>
    <row r="75" spans="1:10" x14ac:dyDescent="0.3">
      <c r="A75" s="80"/>
      <c r="B75" s="81"/>
      <c r="D75" s="25" t="str" cm="1">
        <f t="array" ref="D75">QWXOR(D74,H74)</f>
        <v>58D43B773C320F99</v>
      </c>
      <c r="E75" s="25" t="str">
        <f t="shared" ref="E75" si="42">E74</f>
        <v>60DC279C70A5BBE9</v>
      </c>
      <c r="F75" s="25" t="str" cm="1">
        <f t="array" ref="F75">QWXOR(F74,E74)</f>
        <v>FF0F6C971DAA1F55</v>
      </c>
      <c r="G75" s="25" t="str">
        <f t="shared" ref="G75" si="43">G74</f>
        <v>DA703D00091FC8D9</v>
      </c>
      <c r="H75" s="25" t="str" cm="1">
        <f t="array" ref="H75">QWXOR(G74,H74)</f>
        <v>266654065B391003</v>
      </c>
      <c r="J75" s="79" t="s">
        <v>10</v>
      </c>
    </row>
    <row r="76" spans="1:10" x14ac:dyDescent="0.3">
      <c r="A76" s="80"/>
      <c r="B76" s="81"/>
      <c r="D76" s="25" t="str" cm="1">
        <f t="array" ref="D76">QWXOR(D75,QWAND(QWINV(E75),F75))</f>
        <v>C7D7737431380B8D</v>
      </c>
      <c r="E76" s="25" t="str" cm="1">
        <f t="array" ref="E76">QWXOR(E75,QWAND(QWINV(F75),G75))</f>
        <v>60AC369C70B07B61</v>
      </c>
      <c r="F76" s="25" t="str" cm="1">
        <f t="array" ref="F76">QWXOR(F75,QWAND(QWINV(G75),H75))</f>
        <v>DB092C914F8A0F57</v>
      </c>
      <c r="G76" s="25" t="str" cm="1">
        <f t="array" ref="G76">QWXOR(G75,QWAND(QWINV(H75),D75))</f>
        <v>82E016712D1DC741</v>
      </c>
      <c r="H76" s="25" t="str" cm="1">
        <f t="array" ref="H76">QWXOR(H75,QWAND(QWINV(D75),E75))</f>
        <v>066E508E1BBCA063</v>
      </c>
      <c r="J76" s="79"/>
    </row>
    <row r="77" spans="1:10" x14ac:dyDescent="0.3">
      <c r="A77" s="80"/>
      <c r="B77" s="81"/>
      <c r="D77" s="25" t="str" cm="1">
        <f t="array" ref="D77">QWXOR(D76,H76)</f>
        <v>C1B923FA2A84ABEE</v>
      </c>
      <c r="E77" s="25" t="str" cm="1">
        <f t="array" ref="E77">QWXOR(D76,E76)</f>
        <v>A77B45E8418870EC</v>
      </c>
      <c r="F77" s="25" t="str" cm="1">
        <f t="array" ref="F77">QWINV(F76)</f>
        <v>24F6D36EB075F0A8</v>
      </c>
      <c r="G77" s="25" t="str" cm="1">
        <f t="array" ref="G77">QWXOR(G76,F76)</f>
        <v>59E93AE06297C816</v>
      </c>
      <c r="H77" s="25" t="str">
        <f t="shared" ref="H77" si="44">H76</f>
        <v>066E508E1BBCA063</v>
      </c>
      <c r="J77" s="79"/>
    </row>
    <row r="78" spans="1:10" x14ac:dyDescent="0.3">
      <c r="A78" s="80"/>
      <c r="B78" s="81"/>
      <c r="D78" s="25" t="str" cm="1">
        <f t="array" ref="D78">QWXOR(D77,QWXOR(QWROTR(D77,19),QWROTR(D77,28)))</f>
        <v>FC8E45211569D11C</v>
      </c>
      <c r="E78" s="25" t="str" cm="1">
        <f t="array" ref="E78">QWXOR(E77,QWXOR(QWROTR(E77,61),QWROTR(E77,39)))</f>
        <v>4C227A4B94850102</v>
      </c>
      <c r="F78" s="25" t="str" cm="1">
        <f t="array" ref="F78">QWXOR(F77,QWXOR(QWROTR(F77,1),QWROTR(F77,6)))</f>
        <v>961E6194528EDF3E</v>
      </c>
      <c r="G78" s="25" t="str" cm="1">
        <f t="array" ref="G78">QWXOR(G77,QWXOR(QWROTR(G77,10),QWROTR(G77,17)))</f>
        <v>B8746C5A47FF5CAF</v>
      </c>
      <c r="H78" s="25" t="str" cm="1">
        <f t="array" ref="H78">QWXOR(H77,QWXOR(QWROTR(H77,7),QWROTR(H77,41)))</f>
        <v>876F527F3608EE0B</v>
      </c>
      <c r="J78" s="7" t="s">
        <v>11</v>
      </c>
    </row>
    <row r="80" spans="1:10" x14ac:dyDescent="0.3">
      <c r="B80" t="s">
        <v>8</v>
      </c>
      <c r="D80" s="25" t="str" cm="1">
        <f t="array" ref="D80">ZEROBYTES(8)</f>
        <v>0000000000000000</v>
      </c>
      <c r="E80" s="25" t="str" cm="1">
        <f t="array" ref="E80">ZEROBYTES(8)</f>
        <v>0000000000000000</v>
      </c>
      <c r="F80" s="25" t="str" cm="1">
        <f t="array" ref="F80">ZEROBYTES(8)</f>
        <v>0000000000000000</v>
      </c>
      <c r="G80" s="25" t="str" cm="1">
        <f t="array" ref="G80">QWXOR(ZEROBYTES(8),E4)</f>
        <v>0000000000000000</v>
      </c>
      <c r="H80" s="25" t="str" cm="1">
        <f t="array" ref="H80">QWXOR(ZEROBYTES(8),F4)</f>
        <v>7473657400000000</v>
      </c>
      <c r="J80" s="7" t="s">
        <v>22</v>
      </c>
    </row>
    <row r="81" spans="4:10" x14ac:dyDescent="0.3">
      <c r="D81" s="25" t="str" cm="1">
        <f t="array" ref="D81">QWXOR(D80,D78)</f>
        <v>FC8E45211569D11C</v>
      </c>
      <c r="E81" s="25" t="str" cm="1">
        <f t="array" ref="E81">QWXOR(E80,E78)</f>
        <v>4C227A4B94850102</v>
      </c>
      <c r="F81" s="25" t="str" cm="1">
        <f t="array" ref="F81">QWXOR(F80,F78)</f>
        <v>961E6194528EDF3E</v>
      </c>
      <c r="G81" s="25" t="str" cm="1">
        <f t="array" ref="G81">QWXOR(G80,G78)</f>
        <v>B8746C5A47FF5CAF</v>
      </c>
      <c r="H81" s="25" t="str" cm="1">
        <f t="array" ref="H81">QWXOR(H80,H78)</f>
        <v>F31C370B3608EE0B</v>
      </c>
      <c r="J81" s="7" t="s">
        <v>23</v>
      </c>
    </row>
  </sheetData>
  <mergeCells count="47">
    <mergeCell ref="L18:Q20"/>
    <mergeCell ref="G5:H5"/>
    <mergeCell ref="B8:B12"/>
    <mergeCell ref="B14:B18"/>
    <mergeCell ref="B20:B24"/>
    <mergeCell ref="J9:J11"/>
    <mergeCell ref="J15:J17"/>
    <mergeCell ref="J21:J23"/>
    <mergeCell ref="B38:B42"/>
    <mergeCell ref="B44:B48"/>
    <mergeCell ref="B50:B54"/>
    <mergeCell ref="B56:B60"/>
    <mergeCell ref="E5:F5"/>
    <mergeCell ref="A8:A12"/>
    <mergeCell ref="A14:A18"/>
    <mergeCell ref="A20:A24"/>
    <mergeCell ref="A26:A30"/>
    <mergeCell ref="A32:A36"/>
    <mergeCell ref="J63:J65"/>
    <mergeCell ref="J69:J71"/>
    <mergeCell ref="J75:J77"/>
    <mergeCell ref="J27:J29"/>
    <mergeCell ref="A44:A48"/>
    <mergeCell ref="A50:A54"/>
    <mergeCell ref="A56:A60"/>
    <mergeCell ref="A62:A66"/>
    <mergeCell ref="A68:A72"/>
    <mergeCell ref="A74:A78"/>
    <mergeCell ref="B62:B66"/>
    <mergeCell ref="B68:B72"/>
    <mergeCell ref="B74:B78"/>
    <mergeCell ref="A38:A42"/>
    <mergeCell ref="B26:B30"/>
    <mergeCell ref="B32:B36"/>
    <mergeCell ref="J33:J35"/>
    <mergeCell ref="J39:J41"/>
    <mergeCell ref="J45:J47"/>
    <mergeCell ref="J51:J53"/>
    <mergeCell ref="J57:J59"/>
    <mergeCell ref="K5:L6"/>
    <mergeCell ref="Q9:Q11"/>
    <mergeCell ref="L12:L15"/>
    <mergeCell ref="M12:M15"/>
    <mergeCell ref="N12:N15"/>
    <mergeCell ref="O12:O15"/>
    <mergeCell ref="P12:P15"/>
    <mergeCell ref="Q12:Q15"/>
  </mergeCells>
  <pageMargins left="0.7" right="0.7" top="0.78740157499999996" bottom="0.78740157499999996" header="0.3" footer="0.3"/>
  <ignoredErrors>
    <ignoredError sqref="D8:F9 D10:F10 D12:F81 E1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F947-6641-47E1-A6C5-C84AA4D53D28}">
  <dimension ref="A2:J66"/>
  <sheetViews>
    <sheetView showGridLines="0" showRowColHeaders="0" zoomScaleNormal="100" workbookViewId="0">
      <selection activeCell="D2" sqref="D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6.33203125" customWidth="1"/>
  </cols>
  <sheetData>
    <row r="2" spans="1:8" x14ac:dyDescent="0.3">
      <c r="D2" s="10" t="s">
        <v>12</v>
      </c>
      <c r="E2" s="86" t="str">
        <f>T(Overview!D12)</f>
        <v/>
      </c>
      <c r="F2" s="86"/>
    </row>
    <row r="3" spans="1:8" x14ac:dyDescent="0.3">
      <c r="D3" s="10" t="s">
        <v>13</v>
      </c>
      <c r="E3" s="86" t="str">
        <f>IF(OR(LEN(E2)=0,E2=0),"",_xlfn.LET(_xlpm.ad,_xlfn.CONCAT(E2,"01"),_xlpm.ad&amp;REPT("0",32-MOD(LEN(_xlpm.ad),33))))</f>
        <v/>
      </c>
      <c r="F3" s="86"/>
    </row>
    <row r="4" spans="1:8" x14ac:dyDescent="0.3">
      <c r="E4" s="30"/>
      <c r="F4" s="30"/>
    </row>
    <row r="5" spans="1:8" x14ac:dyDescent="0.3">
      <c r="E5" s="30"/>
      <c r="F5" s="30"/>
    </row>
    <row r="6" spans="1:8" x14ac:dyDescent="0.3">
      <c r="D6" s="10" t="s">
        <v>14</v>
      </c>
      <c r="E6" s="86" t="str">
        <f>MID(E3,1,32)</f>
        <v/>
      </c>
      <c r="F6" s="86"/>
    </row>
    <row r="7" spans="1:8" x14ac:dyDescent="0.3">
      <c r="E7" s="27" t="str" cm="1">
        <f t="array" ref="E7">IF(E3="","",LITTLEENDIAN(MID(E6,1,16)))</f>
        <v/>
      </c>
      <c r="F7" s="27" t="str" cm="1">
        <f t="array" ref="F7">IF(E3="","",LITTLEENDIAN(MID(E6,17,16)))</f>
        <v/>
      </c>
    </row>
    <row r="8" spans="1:8" x14ac:dyDescent="0.3">
      <c r="E8" s="85" t="str">
        <f>IF(E3="","No Associated Data -&gt; skipped.","")</f>
        <v>No Associated Data -&gt; skipped.</v>
      </c>
      <c r="F8" s="85"/>
      <c r="G8" s="85"/>
    </row>
    <row r="10" spans="1:8" x14ac:dyDescent="0.3"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</row>
    <row r="11" spans="1:8" x14ac:dyDescent="0.3">
      <c r="D11" s="25" t="str">
        <f>ascon_initialize!D81</f>
        <v>FC8E45211569D11C</v>
      </c>
      <c r="E11" s="25" t="str">
        <f>ascon_initialize!E81</f>
        <v>4C227A4B94850102</v>
      </c>
      <c r="F11" s="25" t="str">
        <f>ascon_initialize!F81</f>
        <v>961E6194528EDF3E</v>
      </c>
      <c r="G11" s="25" t="str">
        <f>ascon_initialize!G81</f>
        <v>B8746C5A47FF5CAF</v>
      </c>
      <c r="H11" s="25" t="str">
        <f>ascon_initialize!H81</f>
        <v>F31C370B3608EE0B</v>
      </c>
    </row>
    <row r="12" spans="1:8" x14ac:dyDescent="0.3">
      <c r="D12" s="25"/>
      <c r="E12" s="25"/>
      <c r="F12" s="25"/>
      <c r="G12" s="25"/>
      <c r="H12" s="25"/>
    </row>
    <row r="13" spans="1:8" x14ac:dyDescent="0.3">
      <c r="D13" s="25"/>
      <c r="E13" s="25"/>
      <c r="F13" s="25"/>
      <c r="G13" s="25"/>
      <c r="H13" s="25"/>
    </row>
    <row r="14" spans="1:8" x14ac:dyDescent="0.3">
      <c r="A14" s="80" t="s">
        <v>17</v>
      </c>
      <c r="B14" s="81">
        <v>4</v>
      </c>
      <c r="D14" s="25" t="str" cm="1">
        <f t="array" ref="D14">QWXOR(D11,E7)</f>
        <v>FC8E45211569D11C</v>
      </c>
      <c r="E14" s="25" t="str" cm="1">
        <f t="array" ref="E14">QWXOR(E11,F7)</f>
        <v>4C227A4B94850102</v>
      </c>
      <c r="F14" s="25" t="str" cm="1">
        <f t="array" ref="F14">QWXOR(REPT("0",8)&amp;DEC2HEX((240 - B14*16 + B14*1),8),F11)</f>
        <v>961E6194528EDF8A</v>
      </c>
      <c r="G14" s="25" t="str">
        <f>G11</f>
        <v>B8746C5A47FF5CAF</v>
      </c>
      <c r="H14" s="25" t="str">
        <f>H11</f>
        <v>F31C370B3608EE0B</v>
      </c>
    </row>
    <row r="15" spans="1:8" x14ac:dyDescent="0.3">
      <c r="A15" s="80"/>
      <c r="B15" s="81"/>
      <c r="D15" s="25" t="str" cm="1">
        <f t="array" ref="D15">QWXOR(D14,H14)</f>
        <v>0F92722A23613F17</v>
      </c>
      <c r="E15" s="25" t="str">
        <f>E14</f>
        <v>4C227A4B94850102</v>
      </c>
      <c r="F15" s="25" t="str" cm="1">
        <f t="array" ref="F15">QWXOR(F14,E14)</f>
        <v>DA3C1BDFC60BDE88</v>
      </c>
      <c r="G15" s="25" t="str">
        <f>G14</f>
        <v>B8746C5A47FF5CAF</v>
      </c>
      <c r="H15" s="25" t="str" cm="1">
        <f t="array" ref="H15">QWXOR(G14,H14)</f>
        <v>4B685B5171F7B2A4</v>
      </c>
    </row>
    <row r="16" spans="1:8" x14ac:dyDescent="0.3">
      <c r="A16" s="80"/>
      <c r="B16" s="81"/>
      <c r="D16" s="25" t="str" cm="1">
        <f t="array" ref="D16">QWXOR(D15,QWAND(QWINV(E15),F15))</f>
        <v>9D8E73BE616BE19F</v>
      </c>
      <c r="E16" s="25" t="str" cm="1">
        <f t="array" ref="E16">QWXOR(E15,QWAND(QWINV(F15),G15))</f>
        <v>6C621E4B95710125</v>
      </c>
      <c r="F16" s="25" t="str" cm="1">
        <f t="array" ref="F16">QWXOR(F15,QWAND(QWINV(G15),H15))</f>
        <v>993408DEF60B7C88</v>
      </c>
      <c r="G16" s="25" t="str" cm="1">
        <f t="array" ref="G16">QWXOR(G15,QWAND(QWINV(H15),D15))</f>
        <v>BCE64C7045FF51BC</v>
      </c>
      <c r="H16" s="25" t="str" cm="1">
        <f t="array" ref="H16">QWXOR(H15,QWAND(QWINV(D15),E15))</f>
        <v>0B485310E573B2A4</v>
      </c>
    </row>
    <row r="17" spans="1:10" x14ac:dyDescent="0.3">
      <c r="A17" s="80"/>
      <c r="B17" s="81"/>
      <c r="D17" s="25" t="str" cm="1">
        <f t="array" ref="D17">QWXOR(D16,H16)</f>
        <v>96C620AE8418533B</v>
      </c>
      <c r="E17" s="25" t="str" cm="1">
        <f t="array" ref="E17">QWXOR(D16,E16)</f>
        <v>F1EC6DF5F41AE0BA</v>
      </c>
      <c r="F17" s="25" t="str" cm="1">
        <f t="array" ref="F17">QWINV(F16)</f>
        <v>66CBF72109F48377</v>
      </c>
      <c r="G17" s="25" t="str" cm="1">
        <f t="array" ref="G17">QWXOR(G16,F16)</f>
        <v>25D244AEB3F42D34</v>
      </c>
      <c r="H17" s="25" t="str">
        <f>H16</f>
        <v>0B485310E573B2A4</v>
      </c>
    </row>
    <row r="18" spans="1:10" ht="15" x14ac:dyDescent="0.3">
      <c r="A18" s="80"/>
      <c r="B18" s="81"/>
      <c r="D18" s="25" t="str" cm="1">
        <f t="array" ref="D18">QWXOR(D17,QWXOR(QWROTR(D17,19),QWROTR(D17,28)))</f>
        <v>DD2461CF2C6F8950</v>
      </c>
      <c r="E18" s="25" t="str" cm="1">
        <f t="array" ref="E18">QWXOR(E17,QWXOR(QWROTR(E17,61),QWROTR(E17,39)))</f>
        <v>9567379B212E3DB6</v>
      </c>
      <c r="F18" s="25" t="str" cm="1">
        <f t="array" ref="F18">QWXOR(F17,QWXOR(QWROTR(F17,1),QWROTR(F17,6)))</f>
        <v>0835236D092910C1</v>
      </c>
      <c r="G18" s="25" t="str" cm="1">
        <f t="array" ref="G18">QWXOR(G17,QWXOR(QWROTR(G17,10),QWROTR(G17,17)))</f>
        <v>7E4122D6BA0F89C5</v>
      </c>
      <c r="H18" s="25" t="str" cm="1">
        <f t="array" ref="H18">QWXOR(H17,QWXOR(QWROTR(H17,7),QWROTR(H17,41)))</f>
        <v>CB2C7A6F96BCF1E8</v>
      </c>
      <c r="J18" s="3"/>
    </row>
    <row r="19" spans="1:10" x14ac:dyDescent="0.3">
      <c r="D19" s="25"/>
      <c r="E19" s="25"/>
      <c r="F19" s="25"/>
      <c r="G19" s="25"/>
      <c r="H19" s="25"/>
    </row>
    <row r="20" spans="1:10" ht="14.4" customHeight="1" x14ac:dyDescent="0.3">
      <c r="A20" s="80" t="s">
        <v>17</v>
      </c>
      <c r="B20" s="81">
        <v>5</v>
      </c>
      <c r="D20" s="25" t="str">
        <f>D18</f>
        <v>DD2461CF2C6F8950</v>
      </c>
      <c r="E20" s="25" t="str">
        <f>E18</f>
        <v>9567379B212E3DB6</v>
      </c>
      <c r="F20" s="25" t="str" cm="1">
        <f t="array" ref="F20">QWXOR(REPT("0",8)&amp;DEC2HEX((240 - B20*16 + B20*1),8),F18)</f>
        <v>0835236D09291064</v>
      </c>
      <c r="G20" s="25" t="str">
        <f>G18</f>
        <v>7E4122D6BA0F89C5</v>
      </c>
      <c r="H20" s="25" t="str">
        <f>H18</f>
        <v>CB2C7A6F96BCF1E8</v>
      </c>
    </row>
    <row r="21" spans="1:10" x14ac:dyDescent="0.3">
      <c r="A21" s="80"/>
      <c r="B21" s="81"/>
      <c r="D21" s="25" t="str" cm="1">
        <f t="array" ref="D21">QWXOR(D20,H20)</f>
        <v>16081BA0BAD378B8</v>
      </c>
      <c r="E21" s="25" t="str">
        <f>E20</f>
        <v>9567379B212E3DB6</v>
      </c>
      <c r="F21" s="25" t="str" cm="1">
        <f t="array" ref="F21">QWXOR(F20,E20)</f>
        <v>9D5214F628072DD2</v>
      </c>
      <c r="G21" s="25" t="str">
        <f>G20</f>
        <v>7E4122D6BA0F89C5</v>
      </c>
      <c r="H21" s="25" t="str" cm="1">
        <f t="array" ref="H21">QWXOR(G20,H20)</f>
        <v>B56D58B92CB3782D</v>
      </c>
    </row>
    <row r="22" spans="1:10" x14ac:dyDescent="0.3">
      <c r="A22" s="80"/>
      <c r="B22" s="81"/>
      <c r="D22" s="25" t="str" cm="1">
        <f t="array" ref="D22">QWXOR(D21,QWAND(QWINV(E21),F21))</f>
        <v>1E181BC4B2D278F8</v>
      </c>
      <c r="E22" s="25" t="str" cm="1">
        <f t="array" ref="E22">QWXOR(E21,QWAND(QWINV(F21),G21))</f>
        <v>F766159BB326BDB3</v>
      </c>
      <c r="F22" s="25" t="str" cm="1">
        <f t="array" ref="F22">QWXOR(F21,QWAND(QWINV(G21),H21))</f>
        <v>1C7E4CDF2CB75DFA</v>
      </c>
      <c r="G22" s="25" t="str" cm="1">
        <f t="array" ref="G22">QWXOR(G21,QWAND(QWINV(H21),D21))</f>
        <v>7C4121D6284F8955</v>
      </c>
      <c r="H22" s="25" t="str" cm="1">
        <f t="array" ref="H22">QWXOR(H21,QWAND(QWINV(D21),E21))</f>
        <v>340A7CA22D9F7D2B</v>
      </c>
    </row>
    <row r="23" spans="1:10" x14ac:dyDescent="0.3">
      <c r="A23" s="80"/>
      <c r="B23" s="81"/>
      <c r="D23" s="25" t="str" cm="1">
        <f t="array" ref="D23">QWXOR(D22,H22)</f>
        <v>2A1267669F4D05D3</v>
      </c>
      <c r="E23" s="25" t="str" cm="1">
        <f t="array" ref="E23">QWXOR(D22,E22)</f>
        <v>E97E0E5F01F4C54B</v>
      </c>
      <c r="F23" s="25" t="str" cm="1">
        <f t="array" ref="F23">QWINV(F22)</f>
        <v>E381B320D348A205</v>
      </c>
      <c r="G23" s="25" t="str" cm="1">
        <f t="array" ref="G23">QWXOR(G22,F22)</f>
        <v>603F6D0904F8D4AF</v>
      </c>
      <c r="H23" s="25" t="str">
        <f>H22</f>
        <v>340A7CA22D9F7D2B</v>
      </c>
    </row>
    <row r="24" spans="1:10" x14ac:dyDescent="0.3">
      <c r="A24" s="80"/>
      <c r="B24" s="81"/>
      <c r="D24" s="25" t="str" cm="1">
        <f t="array" ref="D24">QWXOR(D23,QWXOR(QWROTR(D23,19),QWROTR(D23,28)))</f>
        <v>7E785F167287A053</v>
      </c>
      <c r="E24" s="25" t="str" cm="1">
        <f t="array" ref="E24">QWXOR(E23,QWXOR(QWROTR(E23,61),QWROTR(E23,39)))</f>
        <v>1C8D952D99801308</v>
      </c>
      <c r="F24" s="25" t="str" cm="1">
        <f t="array" ref="F24">QWXOR(F23,QWXOR(QWROTR(F23,1),QWROTR(F23,6)))</f>
        <v>05CF6C7C39A1D18F</v>
      </c>
      <c r="G24" s="25" t="str" cm="1">
        <f t="array" ref="G24">QWXOR(G23,QWXOR(QWROTR(G23,10),QWROTR(G23,17)))</f>
        <v>21B0D2CDF03D68E6</v>
      </c>
      <c r="H24" s="25" t="str" cm="1">
        <f t="array" ref="H24">QWXOR(H23,QWXOR(QWROTR(H23,7),QWROTR(H23,41)))</f>
        <v>3374A7E5FC5E46EF</v>
      </c>
    </row>
    <row r="25" spans="1:10" x14ac:dyDescent="0.3">
      <c r="D25" s="25"/>
      <c r="E25" s="25"/>
      <c r="F25" s="25"/>
      <c r="G25" s="25"/>
      <c r="H25" s="25"/>
    </row>
    <row r="26" spans="1:10" ht="14.4" customHeight="1" x14ac:dyDescent="0.3">
      <c r="A26" s="80" t="s">
        <v>17</v>
      </c>
      <c r="B26" s="81">
        <v>6</v>
      </c>
      <c r="D26" s="25" t="str">
        <f>D24</f>
        <v>7E785F167287A053</v>
      </c>
      <c r="E26" s="25" t="str">
        <f>E24</f>
        <v>1C8D952D99801308</v>
      </c>
      <c r="F26" s="25" t="str" cm="1">
        <f t="array" ref="F26">QWXOR(REPT("0",8)&amp;DEC2HEX((240 - B26*16 + B26*1),8),F24)</f>
        <v>05CF6C7C39A1D119</v>
      </c>
      <c r="G26" s="25" t="str">
        <f>G24</f>
        <v>21B0D2CDF03D68E6</v>
      </c>
      <c r="H26" s="25" t="str">
        <f>H24</f>
        <v>3374A7E5FC5E46EF</v>
      </c>
    </row>
    <row r="27" spans="1:10" x14ac:dyDescent="0.3">
      <c r="A27" s="80"/>
      <c r="B27" s="81"/>
      <c r="D27" s="25" t="str" cm="1">
        <f t="array" ref="D27">QWXOR(D26,H26)</f>
        <v>4D0CF8F38ED9E6BC</v>
      </c>
      <c r="E27" s="25" t="str">
        <f>E26</f>
        <v>1C8D952D99801308</v>
      </c>
      <c r="F27" s="25" t="str" cm="1">
        <f t="array" ref="F27">QWXOR(F26,E26)</f>
        <v>1942F951A021C211</v>
      </c>
      <c r="G27" s="25" t="str">
        <f>G26</f>
        <v>21B0D2CDF03D68E6</v>
      </c>
      <c r="H27" s="25" t="str" cm="1">
        <f t="array" ref="H27">QWXOR(G26,H26)</f>
        <v>12C475280C632E09</v>
      </c>
    </row>
    <row r="28" spans="1:10" x14ac:dyDescent="0.3">
      <c r="A28" s="80"/>
      <c r="B28" s="81"/>
      <c r="D28" s="25" t="str" cm="1">
        <f t="array" ref="D28">QWXOR(D27,QWAND(QWINV(E27),F27))</f>
        <v>4C4E90A3AEF826AD</v>
      </c>
      <c r="E28" s="25" t="str" cm="1">
        <f t="array" ref="E28">QWXOR(E27,QWAND(QWINV(F27),G27))</f>
        <v>3C3D97A1C99C3BEE</v>
      </c>
      <c r="F28" s="25" t="str" cm="1">
        <f t="array" ref="F28">QWXOR(F27,QWAND(QWINV(G27),H27))</f>
        <v>0B06DC71AC63C418</v>
      </c>
      <c r="G28" s="25" t="str" cm="1">
        <f t="array" ref="G28">QWXOR(G27,QWAND(QWINV(H27),D27))</f>
        <v>6CB85A1E72A5A852</v>
      </c>
      <c r="H28" s="25" t="str" cm="1">
        <f t="array" ref="H28">QWXOR(H27,QWAND(QWINV(D27),E27))</f>
        <v>024570241D633F09</v>
      </c>
    </row>
    <row r="29" spans="1:10" x14ac:dyDescent="0.3">
      <c r="A29" s="80"/>
      <c r="B29" s="81"/>
      <c r="D29" s="25" t="str" cm="1">
        <f t="array" ref="D29">QWXOR(D28,H28)</f>
        <v>4E0BE087B39B19A4</v>
      </c>
      <c r="E29" s="25" t="str" cm="1">
        <f t="array" ref="E29">QWXOR(D28,E28)</f>
        <v>7073070267641D43</v>
      </c>
      <c r="F29" s="25" t="str" cm="1">
        <f t="array" ref="F29">QWINV(F28)</f>
        <v>F4F9238E539C3BE7</v>
      </c>
      <c r="G29" s="25" t="str" cm="1">
        <f t="array" ref="G29">QWXOR(G28,F28)</f>
        <v>67BE866FDEC66C4A</v>
      </c>
      <c r="H29" s="25" t="str">
        <f>H28</f>
        <v>024570241D633F09</v>
      </c>
    </row>
    <row r="30" spans="1:10" x14ac:dyDescent="0.3">
      <c r="A30" s="80"/>
      <c r="B30" s="81"/>
      <c r="D30" s="25" t="str" cm="1">
        <f t="array" ref="D30">QWXOR(D29,QWXOR(QWROTR(D29,19),QWROTR(D29,28)))</f>
        <v>148EF3022F35E7AC</v>
      </c>
      <c r="E30" s="25" t="str" cm="1">
        <f t="array" ref="E30">QWXOR(E29,QWXOR(QWROTR(E29,61),QWROTR(E29,39)))</f>
        <v>F725F72BDAA41156</v>
      </c>
      <c r="F30" s="25" t="str" cm="1">
        <f t="array" ref="F30">QWXOR(F29,QWXOR(QWROTR(F29,1),QWROTR(F29,6)))</f>
        <v>915656C7431C56FB</v>
      </c>
      <c r="G30" s="25" t="str" cm="1">
        <f t="array" ref="G30">QWXOR(G29,QWXOR(QWROTR(G29,10),QWROTR(G29,17)))</f>
        <v>43025A11060632B2</v>
      </c>
      <c r="H30" s="25" t="str" cm="1">
        <f t="array" ref="H30">QWXOR(H29,QWXOR(QWROTR(H29,7),QWROTR(H29,41)))</f>
        <v>024F4B5BD1D8DBCF</v>
      </c>
    </row>
    <row r="31" spans="1:10" x14ac:dyDescent="0.3">
      <c r="D31" s="25"/>
      <c r="E31" s="25"/>
      <c r="F31" s="25"/>
      <c r="G31" s="25"/>
      <c r="H31" s="25"/>
    </row>
    <row r="32" spans="1:10" ht="14.4" customHeight="1" x14ac:dyDescent="0.3">
      <c r="A32" s="80" t="s">
        <v>17</v>
      </c>
      <c r="B32" s="81">
        <v>7</v>
      </c>
      <c r="D32" s="25" t="str">
        <f t="shared" ref="D32:E32" si="0">D30</f>
        <v>148EF3022F35E7AC</v>
      </c>
      <c r="E32" s="25" t="str">
        <f t="shared" si="0"/>
        <v>F725F72BDAA41156</v>
      </c>
      <c r="F32" s="25" t="str" cm="1">
        <f t="array" ref="F32">QWXOR(REPT("0",8)&amp;DEC2HEX((240 - B32*16 + B32*1),8),F30)</f>
        <v>915656C7431C567C</v>
      </c>
      <c r="G32" s="25" t="str">
        <f t="shared" ref="G32:H32" si="1">G30</f>
        <v>43025A11060632B2</v>
      </c>
      <c r="H32" s="25" t="str">
        <f t="shared" si="1"/>
        <v>024F4B5BD1D8DBCF</v>
      </c>
    </row>
    <row r="33" spans="1:8" x14ac:dyDescent="0.3">
      <c r="A33" s="80"/>
      <c r="B33" s="81"/>
      <c r="D33" s="25" t="str" cm="1">
        <f t="array" ref="D33">QWXOR(D32,H32)</f>
        <v>16C1B859FEED3C63</v>
      </c>
      <c r="E33" s="25" t="str">
        <f t="shared" ref="E33" si="2">E32</f>
        <v>F725F72BDAA41156</v>
      </c>
      <c r="F33" s="25" t="str" cm="1">
        <f t="array" ref="F33">QWXOR(F32,E32)</f>
        <v>6673A1EC99B8472A</v>
      </c>
      <c r="G33" s="25" t="str">
        <f t="shared" ref="G33" si="3">G32</f>
        <v>43025A11060632B2</v>
      </c>
      <c r="H33" s="25" t="str" cm="1">
        <f t="array" ref="H33">QWXOR(G32,H32)</f>
        <v>414D114AD7DEE97D</v>
      </c>
    </row>
    <row r="34" spans="1:8" x14ac:dyDescent="0.3">
      <c r="A34" s="80"/>
      <c r="B34" s="81"/>
      <c r="D34" s="25" t="str" cm="1">
        <f t="array" ref="D34">QWXOR(D33,QWAND(QWINV(E33),F33))</f>
        <v>1693B89DFFF57A4B</v>
      </c>
      <c r="E34" s="25" t="str" cm="1">
        <f t="array" ref="E34">QWXOR(E33,QWAND(QWINV(F33),G33))</f>
        <v>F625AD3ADCA221C6</v>
      </c>
      <c r="F34" s="25" t="str" cm="1">
        <f t="array" ref="F34">QWXOR(F33,QWAND(QWINV(G33),H33))</f>
        <v>663EA0A648608E67</v>
      </c>
      <c r="G34" s="25" t="str" cm="1">
        <f t="array" ref="G34">QWXOR(G33,QWAND(QWINV(H33),D33))</f>
        <v>5582F2002E2726B0</v>
      </c>
      <c r="H34" s="25" t="str" cm="1">
        <f t="array" ref="H34">QWXOR(H33,QWAND(QWINV(D33),E33))</f>
        <v>A0695668D7DEE869</v>
      </c>
    </row>
    <row r="35" spans="1:8" x14ac:dyDescent="0.3">
      <c r="A35" s="80"/>
      <c r="B35" s="81"/>
      <c r="D35" s="25" t="str" cm="1">
        <f t="array" ref="D35">QWXOR(D34,H34)</f>
        <v>B6FAEEF5282B9222</v>
      </c>
      <c r="E35" s="25" t="str" cm="1">
        <f t="array" ref="E35">QWXOR(D34,E34)</f>
        <v>E0B615A723575B8D</v>
      </c>
      <c r="F35" s="25" t="str" cm="1">
        <f t="array" ref="F35">QWINV(F34)</f>
        <v>99C15F59B79F7198</v>
      </c>
      <c r="G35" s="25" t="str" cm="1">
        <f t="array" ref="G35">QWXOR(G34,F34)</f>
        <v>33BC52A66647A8D7</v>
      </c>
      <c r="H35" s="25" t="str">
        <f t="shared" ref="H35" si="4">H34</f>
        <v>A0695668D7DEE869</v>
      </c>
    </row>
    <row r="36" spans="1:8" x14ac:dyDescent="0.3">
      <c r="A36" s="80"/>
      <c r="B36" s="81"/>
      <c r="D36" s="25" t="str" cm="1">
        <f t="array" ref="D36">QWXOR(D35,QWXOR(QWROTR(D35,19),QWROTR(D35,28)))</f>
        <v>46079A011A5BD875</v>
      </c>
      <c r="E36" s="25" t="str" cm="1">
        <f t="array" ref="E36">QWXOR(E35,QWXOR(QWROTR(E35,61),QWROTR(E35,39)))</f>
        <v>AB401629222CEBC9</v>
      </c>
      <c r="F36" s="25" t="str" cm="1">
        <f t="array" ref="F36">QWXOR(F35,QWXOR(QWROTR(F35,1),QWROTR(F35,6)))</f>
        <v>B746F5880A8EB492</v>
      </c>
      <c r="G36" s="25" t="str" cm="1">
        <f t="array" ref="G36">QWXOR(G35,QWXOR(QWROTR(G35,10),QWROTR(G35,17)))</f>
        <v>D21B246CE68D0A1E</v>
      </c>
      <c r="H36" s="25" t="str" cm="1">
        <f t="array" ref="H36">QWXOR(H35,QWXOR(QWROTR(H35,7),QWROTR(H35,41)))</f>
        <v>47426BB032A16112</v>
      </c>
    </row>
    <row r="37" spans="1:8" x14ac:dyDescent="0.3">
      <c r="D37" s="25"/>
      <c r="E37" s="25"/>
      <c r="F37" s="25"/>
      <c r="G37" s="25"/>
      <c r="H37" s="25"/>
    </row>
    <row r="38" spans="1:8" ht="14.4" customHeight="1" x14ac:dyDescent="0.3">
      <c r="A38" s="80" t="s">
        <v>17</v>
      </c>
      <c r="B38" s="81">
        <v>8</v>
      </c>
      <c r="D38" s="25" t="str">
        <f t="shared" ref="D38:E38" si="5">D36</f>
        <v>46079A011A5BD875</v>
      </c>
      <c r="E38" s="25" t="str">
        <f t="shared" si="5"/>
        <v>AB401629222CEBC9</v>
      </c>
      <c r="F38" s="25" t="str" cm="1">
        <f t="array" ref="F38">QWXOR(REPT("0",8)&amp;DEC2HEX((240 - B38*16 + B38*1),8),F36)</f>
        <v>B746F5880A8EB4EA</v>
      </c>
      <c r="G38" s="25" t="str">
        <f t="shared" ref="G38:H38" si="6">G36</f>
        <v>D21B246CE68D0A1E</v>
      </c>
      <c r="H38" s="25" t="str">
        <f t="shared" si="6"/>
        <v>47426BB032A16112</v>
      </c>
    </row>
    <row r="39" spans="1:8" x14ac:dyDescent="0.3">
      <c r="A39" s="80"/>
      <c r="B39" s="81"/>
      <c r="D39" s="25" t="str" cm="1">
        <f t="array" ref="D39">QWXOR(D38,H38)</f>
        <v>0145F1B128FAB967</v>
      </c>
      <c r="E39" s="25" t="str">
        <f t="shared" ref="E39" si="7">E38</f>
        <v>AB401629222CEBC9</v>
      </c>
      <c r="F39" s="25" t="str" cm="1">
        <f t="array" ref="F39">QWXOR(F38,E38)</f>
        <v>1C06E3A128A25F23</v>
      </c>
      <c r="G39" s="25" t="str">
        <f t="shared" ref="G39" si="8">G38</f>
        <v>D21B246CE68D0A1E</v>
      </c>
      <c r="H39" s="25" t="str" cm="1">
        <f t="array" ref="H39">QWXOR(G38,H38)</f>
        <v>95594FDCD42C6B0C</v>
      </c>
    </row>
    <row r="40" spans="1:8" x14ac:dyDescent="0.3">
      <c r="A40" s="80"/>
      <c r="B40" s="81"/>
      <c r="D40" s="25" t="str" cm="1">
        <f t="array" ref="D40">QWXOR(D39,QWAND(QWINV(E39),F39))</f>
        <v>154310312078AD45</v>
      </c>
      <c r="E40" s="25" t="str" cm="1">
        <f t="array" ref="E40">QWXOR(E39,QWAND(QWINV(F39),G39))</f>
        <v>69591265E421EBD5</v>
      </c>
      <c r="F40" s="25" t="str" cm="1">
        <f t="array" ref="F40">QWXOR(F39,QWAND(QWINV(G39),H39))</f>
        <v>1946A83138823E23</v>
      </c>
      <c r="G40" s="25" t="str" cm="1">
        <f t="array" ref="G40">QWXOR(G39,QWAND(QWINV(H39),D39))</f>
        <v>D21F944DCE5F9A7D</v>
      </c>
      <c r="H40" s="25" t="str" cm="1">
        <f t="array" ref="H40">QWXOR(H39,QWAND(QWINV(D39),E39))</f>
        <v>3F5949D4D6282984</v>
      </c>
    </row>
    <row r="41" spans="1:8" x14ac:dyDescent="0.3">
      <c r="A41" s="80"/>
      <c r="B41" s="81"/>
      <c r="D41" s="25" t="str" cm="1">
        <f t="array" ref="D41">QWXOR(D40,H40)</f>
        <v>2A1A59E5F65084C1</v>
      </c>
      <c r="E41" s="25" t="str" cm="1">
        <f t="array" ref="E41">QWXOR(D40,E40)</f>
        <v>7C1A0254C4594690</v>
      </c>
      <c r="F41" s="25" t="str" cm="1">
        <f t="array" ref="F41">QWINV(F40)</f>
        <v>E6B957CEC77DC1DC</v>
      </c>
      <c r="G41" s="25" t="str" cm="1">
        <f t="array" ref="G41">QWXOR(G40,F40)</f>
        <v>CB593C7CF6DDA45E</v>
      </c>
      <c r="H41" s="25" t="str">
        <f t="shared" ref="H41" si="9">H40</f>
        <v>3F5949D4D6282984</v>
      </c>
    </row>
    <row r="42" spans="1:8" x14ac:dyDescent="0.3">
      <c r="A42" s="80"/>
      <c r="B42" s="81"/>
      <c r="D42" s="25" t="str" cm="1">
        <f t="array" ref="D42">QWXOR(D41,QWXOR(QWROTR(D41,19),QWROTR(D41,28)))</f>
        <v>5F8A30B41CC9A454</v>
      </c>
      <c r="E42" s="25" t="str" cm="1">
        <f t="array" ref="E42">QWXOR(E41,QWXOR(QWROTR(E41,61),QWROTR(E41,39)))</f>
        <v>3542A27FC66B4617</v>
      </c>
      <c r="F42" s="25" t="str" cm="1">
        <f t="array" ref="F42">QWXOR(F41,QWXOR(QWROTR(F41,1),QWROTR(F41,6)))</f>
        <v>E67F19769FDED635</v>
      </c>
      <c r="G42" s="25" t="str" cm="1">
        <f t="array" ref="G42">QWXOR(G41,QWXOR(QWROTR(G41,10),QWROTR(G41,17)))</f>
        <v>0EC48F9F77DE6859</v>
      </c>
      <c r="H42" s="25" t="str" cm="1">
        <f t="array" ref="H42">QWXOR(H41,QWXOR(QWROTR(H41,7),QWROTR(H41,41)))</f>
        <v>DD4CEF53BD9BD573</v>
      </c>
    </row>
    <row r="43" spans="1:8" x14ac:dyDescent="0.3">
      <c r="D43" s="25"/>
      <c r="E43" s="25"/>
      <c r="F43" s="25"/>
      <c r="G43" s="25"/>
      <c r="H43" s="25"/>
    </row>
    <row r="44" spans="1:8" ht="14.4" customHeight="1" x14ac:dyDescent="0.3">
      <c r="A44" s="80" t="s">
        <v>17</v>
      </c>
      <c r="B44" s="81">
        <v>9</v>
      </c>
      <c r="D44" s="25" t="str">
        <f t="shared" ref="D44:E44" si="10">D42</f>
        <v>5F8A30B41CC9A454</v>
      </c>
      <c r="E44" s="25" t="str">
        <f t="shared" si="10"/>
        <v>3542A27FC66B4617</v>
      </c>
      <c r="F44" s="25" t="str" cm="1">
        <f t="array" ref="F44">QWXOR(REPT("0",8)&amp;DEC2HEX((240 - B44*16 + B44*1),8),F42)</f>
        <v>E67F19769FDED65C</v>
      </c>
      <c r="G44" s="25" t="str">
        <f t="shared" ref="G44:H44" si="11">G42</f>
        <v>0EC48F9F77DE6859</v>
      </c>
      <c r="H44" s="25" t="str">
        <f t="shared" si="11"/>
        <v>DD4CEF53BD9BD573</v>
      </c>
    </row>
    <row r="45" spans="1:8" x14ac:dyDescent="0.3">
      <c r="A45" s="80"/>
      <c r="B45" s="81"/>
      <c r="D45" s="25" t="str" cm="1">
        <f t="array" ref="D45">QWXOR(D44,H44)</f>
        <v>82C6DFE7A1527127</v>
      </c>
      <c r="E45" s="25" t="str">
        <f t="shared" ref="E45" si="12">E44</f>
        <v>3542A27FC66B4617</v>
      </c>
      <c r="F45" s="25" t="str" cm="1">
        <f t="array" ref="F45">QWXOR(F44,E44)</f>
        <v>D33DBB0959B5904B</v>
      </c>
      <c r="G45" s="25" t="str">
        <f t="shared" ref="G45" si="13">G44</f>
        <v>0EC48F9F77DE6859</v>
      </c>
      <c r="H45" s="25" t="str" cm="1">
        <f t="array" ref="H45">QWXOR(G44,H44)</f>
        <v>D38860CCCA45BD2A</v>
      </c>
    </row>
    <row r="46" spans="1:8" x14ac:dyDescent="0.3">
      <c r="A46" s="80"/>
      <c r="B46" s="81"/>
      <c r="D46" s="25" t="str" cm="1">
        <f t="array" ref="D46">QWXOR(D45,QWAND(QWINV(E45),F45))</f>
        <v>40FBC6E7B8C6E16F</v>
      </c>
      <c r="E46" s="25" t="str" cm="1">
        <f t="array" ref="E46">QWXOR(E45,QWAND(QWINV(F45),G45))</f>
        <v>3982A6E9E0212E07</v>
      </c>
      <c r="F46" s="25" t="str" cm="1">
        <f t="array" ref="F46">QWXOR(F45,QWAND(QWINV(G45),H45))</f>
        <v>0235DB49D1B40569</v>
      </c>
      <c r="G46" s="25" t="str" cm="1">
        <f t="array" ref="G46">QWXOR(G45,QWAND(QWINV(H45),D45))</f>
        <v>0E8210BC56CC285C</v>
      </c>
      <c r="H46" s="25" t="str" cm="1">
        <f t="array" ref="H46">QWXOR(H45,QWAND(QWINV(D45),E45))</f>
        <v>E68840D48C6CBB3A</v>
      </c>
    </row>
    <row r="47" spans="1:8" x14ac:dyDescent="0.3">
      <c r="A47" s="80"/>
      <c r="B47" s="81"/>
      <c r="D47" s="25" t="str" cm="1">
        <f t="array" ref="D47">QWXOR(D46,H46)</f>
        <v>A673863334AA5A55</v>
      </c>
      <c r="E47" s="25" t="str" cm="1">
        <f t="array" ref="E47">QWXOR(D46,E46)</f>
        <v>7979600E58E7CF68</v>
      </c>
      <c r="F47" s="25" t="str" cm="1">
        <f t="array" ref="F47">QWINV(F46)</f>
        <v>FDCA24B62E4BFA96</v>
      </c>
      <c r="G47" s="25" t="str" cm="1">
        <f t="array" ref="G47">QWXOR(G46,F46)</f>
        <v>0CB7CBF587782D35</v>
      </c>
      <c r="H47" s="25" t="str">
        <f t="shared" ref="H47" si="14">H46</f>
        <v>E68840D48C6CBB3A</v>
      </c>
    </row>
    <row r="48" spans="1:8" x14ac:dyDescent="0.3">
      <c r="A48" s="80"/>
      <c r="B48" s="81"/>
      <c r="D48" s="25" t="str" cm="1">
        <f t="array" ref="D48">QWXOR(D47,QWXOR(QWROTR(D47,19),QWROTR(D47,28)))</f>
        <v>A79C97A723545FF3</v>
      </c>
      <c r="E48" s="25" t="str" cm="1">
        <f t="array" ref="E48">QWXOR(E47,QWXOR(QWROTR(E47,61),QWROTR(E47,39)))</f>
        <v>AE03AFE24F2B46EB</v>
      </c>
      <c r="F48" s="25" t="str" cm="1">
        <f t="array" ref="F48">QWXOR(F47,QWXOR(QWROTR(F47,1),QWROTR(F47,6)))</f>
        <v>D8D81E7FE1D72837</v>
      </c>
      <c r="G48" s="25" t="str" cm="1">
        <f t="array" ref="G48">QWXOR(G47,QWXOR(QWROTR(G47,10),QWROTR(G47,17)))</f>
        <v>576E605C9FE33082</v>
      </c>
      <c r="H48" s="25" t="str" cm="1">
        <f t="array" ref="H48">QWXOR(H47,QWXOR(QWROTR(H47,7),QWROTR(H47,41)))</f>
        <v>F9036608B807266C</v>
      </c>
    </row>
    <row r="49" spans="1:8" x14ac:dyDescent="0.3">
      <c r="D49" s="25"/>
      <c r="E49" s="25"/>
      <c r="F49" s="25"/>
      <c r="G49" s="25"/>
      <c r="H49" s="25"/>
    </row>
    <row r="50" spans="1:8" ht="14.4" customHeight="1" x14ac:dyDescent="0.3">
      <c r="A50" s="80" t="s">
        <v>17</v>
      </c>
      <c r="B50" s="81">
        <v>10</v>
      </c>
      <c r="D50" s="25" t="str">
        <f t="shared" ref="D50:E50" si="15">D48</f>
        <v>A79C97A723545FF3</v>
      </c>
      <c r="E50" s="25" t="str">
        <f t="shared" si="15"/>
        <v>AE03AFE24F2B46EB</v>
      </c>
      <c r="F50" s="25" t="str" cm="1">
        <f t="array" ref="F50">QWXOR(REPT("0",8)&amp;DEC2HEX((240 - B50*16 + B50*1),8),F48)</f>
        <v>D8D81E7FE1D7286D</v>
      </c>
      <c r="G50" s="25" t="str">
        <f t="shared" ref="G50:H50" si="16">G48</f>
        <v>576E605C9FE33082</v>
      </c>
      <c r="H50" s="25" t="str">
        <f t="shared" si="16"/>
        <v>F9036608B807266C</v>
      </c>
    </row>
    <row r="51" spans="1:8" x14ac:dyDescent="0.3">
      <c r="A51" s="80"/>
      <c r="B51" s="81"/>
      <c r="D51" s="25" t="str" cm="1">
        <f t="array" ref="D51">QWXOR(D50,H50)</f>
        <v>5E9FF1AF9B53799F</v>
      </c>
      <c r="E51" s="25" t="str">
        <f t="shared" ref="E51" si="17">E50</f>
        <v>AE03AFE24F2B46EB</v>
      </c>
      <c r="F51" s="25" t="str" cm="1">
        <f t="array" ref="F51">QWXOR(F50,E50)</f>
        <v>76DBB19DAEFC6E86</v>
      </c>
      <c r="G51" s="25" t="str">
        <f t="shared" ref="G51" si="18">G50</f>
        <v>576E605C9FE33082</v>
      </c>
      <c r="H51" s="25" t="str" cm="1">
        <f t="array" ref="H51">QWXOR(G50,H50)</f>
        <v>AE6D065427E416EE</v>
      </c>
    </row>
    <row r="52" spans="1:8" x14ac:dyDescent="0.3">
      <c r="A52" s="80"/>
      <c r="B52" s="81"/>
      <c r="D52" s="25" t="str" cm="1">
        <f t="array" ref="D52">QWXOR(D51,QWAND(QWINV(E51),F51))</f>
        <v>0E47E1B23B87519B</v>
      </c>
      <c r="E52" s="25" t="str" cm="1">
        <f t="array" ref="E52">QWXOR(E51,QWAND(QWINV(F51),G51))</f>
        <v>AF27EFA25E2856EB</v>
      </c>
      <c r="F52" s="25" t="str" cm="1">
        <f t="array" ref="F52">QWXOR(F51,QWAND(QWINV(G51),H51))</f>
        <v>DEDAB79D8EF868EA</v>
      </c>
      <c r="G52" s="25" t="str" cm="1">
        <f t="array" ref="G52">QWXOR(G51,QWAND(QWINV(H51),D51))</f>
        <v>07FC91F707F05993</v>
      </c>
      <c r="H52" s="25" t="str" cm="1">
        <f t="array" ref="H52">QWXOR(H51,QWAND(QWINV(D51),E51))</f>
        <v>0E6D081463CC108E</v>
      </c>
    </row>
    <row r="53" spans="1:8" x14ac:dyDescent="0.3">
      <c r="A53" s="80"/>
      <c r="B53" s="81"/>
      <c r="D53" s="25" t="str" cm="1">
        <f t="array" ref="D53">QWXOR(D52,H52)</f>
        <v>002AE9A6584B4115</v>
      </c>
      <c r="E53" s="25" t="str" cm="1">
        <f t="array" ref="E53">QWXOR(D52,E52)</f>
        <v>A1600E1065AF0770</v>
      </c>
      <c r="F53" s="25" t="str" cm="1">
        <f t="array" ref="F53">QWINV(F52)</f>
        <v>2125486271079715</v>
      </c>
      <c r="G53" s="25" t="str" cm="1">
        <f t="array" ref="G53">QWXOR(G52,F52)</f>
        <v>D926266A89083179</v>
      </c>
      <c r="H53" s="25" t="str">
        <f t="shared" ref="H53" si="19">H52</f>
        <v>0E6D081463CC108E</v>
      </c>
    </row>
    <row r="54" spans="1:8" x14ac:dyDescent="0.3">
      <c r="A54" s="80"/>
      <c r="B54" s="81"/>
      <c r="D54" s="25" t="str" cm="1">
        <f t="array" ref="D54">QWXOR(D53,QWXOR(QWROTR(D53,19),QWROTR(D53,28)))</f>
        <v>ECBC58F307D11079</v>
      </c>
      <c r="E54" s="25" t="str" cm="1">
        <f t="array" ref="E54">QWXOR(E53,QWXOR(QWROTR(E53,61),QWROTR(E53,39)))</f>
        <v>8AAB209DA995FCE9</v>
      </c>
      <c r="F54" s="25" t="str" cm="1">
        <f t="array" ref="F54">QWXOR(F53,QWXOR(QWROTR(F53,1),QWROTR(F53,6)))</f>
        <v>E5337972C04042C3</v>
      </c>
      <c r="G54" s="25" t="str" cm="1">
        <f t="array" ref="G54">QWXOR(G53,QWXOR(QWROTR(G53,10),QWROTR(G53,17)))</f>
        <v>9FEC8370009F37F1</v>
      </c>
      <c r="H54" s="25" t="str" cm="1">
        <f t="array" ref="H54">QWXOR(H53,QWXOR(QWROTR(H53,7),QWROTR(H53,41)))</f>
        <v>1840340C0C0CBE2B</v>
      </c>
    </row>
    <row r="55" spans="1:8" x14ac:dyDescent="0.3">
      <c r="D55" s="25"/>
      <c r="E55" s="25"/>
      <c r="F55" s="25"/>
      <c r="G55" s="25"/>
      <c r="H55" s="25"/>
    </row>
    <row r="56" spans="1:8" ht="14.4" customHeight="1" x14ac:dyDescent="0.3">
      <c r="A56" s="80" t="s">
        <v>17</v>
      </c>
      <c r="B56" s="81">
        <v>11</v>
      </c>
      <c r="D56" s="25" t="str">
        <f t="shared" ref="D56:E56" si="20">D54</f>
        <v>ECBC58F307D11079</v>
      </c>
      <c r="E56" s="25" t="str">
        <f t="shared" si="20"/>
        <v>8AAB209DA995FCE9</v>
      </c>
      <c r="F56" s="25" t="str" cm="1">
        <f t="array" ref="F56">QWXOR(REPT("0",8)&amp;DEC2HEX((240 - B56*16 + B56*1),8),F54)</f>
        <v>E5337972C0404288</v>
      </c>
      <c r="G56" s="25" t="str">
        <f t="shared" ref="G56:H56" si="21">G54</f>
        <v>9FEC8370009F37F1</v>
      </c>
      <c r="H56" s="25" t="str">
        <f t="shared" si="21"/>
        <v>1840340C0C0CBE2B</v>
      </c>
    </row>
    <row r="57" spans="1:8" x14ac:dyDescent="0.3">
      <c r="A57" s="80"/>
      <c r="B57" s="81"/>
      <c r="D57" s="25" t="str" cm="1">
        <f t="array" ref="D57">QWXOR(D56,H56)</f>
        <v>F4FC6CFF0BDDAE52</v>
      </c>
      <c r="E57" s="25" t="str">
        <f t="shared" ref="E57" si="22">E56</f>
        <v>8AAB209DA995FCE9</v>
      </c>
      <c r="F57" s="25" t="str" cm="1">
        <f t="array" ref="F57">QWXOR(F56,E56)</f>
        <v>6F9859EF69D5BE61</v>
      </c>
      <c r="G57" s="25" t="str">
        <f t="shared" ref="G57" si="23">G56</f>
        <v>9FEC8370009F37F1</v>
      </c>
      <c r="H57" s="25" t="str" cm="1">
        <f t="array" ref="H57">QWXOR(G56,H56)</f>
        <v>87ACB77C0C9389DA</v>
      </c>
    </row>
    <row r="58" spans="1:8" x14ac:dyDescent="0.3">
      <c r="A58" s="80"/>
      <c r="B58" s="81"/>
      <c r="D58" s="25" t="str" cm="1">
        <f t="array" ref="D58">QWXOR(D57,QWAND(QWINV(E57),F57))</f>
        <v>91EC359D4B9DAC52</v>
      </c>
      <c r="E58" s="25" t="str" cm="1">
        <f t="array" ref="E58">QWXOR(E57,QWAND(QWINV(F57),G57))</f>
        <v>1ACFA28DA99FFD79</v>
      </c>
      <c r="F58" s="25" t="str" cm="1">
        <f t="array" ref="F58">QWXOR(F57,QWAND(QWINV(G57),H57))</f>
        <v>6F986DE365D5366B</v>
      </c>
      <c r="G58" s="25" t="str" cm="1">
        <f t="array" ref="G58">QWXOR(G57,QWAND(QWINV(H57),D57))</f>
        <v>EFBCCBF303D311F1</v>
      </c>
      <c r="H58" s="25" t="str" cm="1">
        <f t="array" ref="H58">QWXOR(H57,QWAND(QWINV(D57),E57))</f>
        <v>8DAFB77CAC93D973</v>
      </c>
    </row>
    <row r="59" spans="1:8" x14ac:dyDescent="0.3">
      <c r="A59" s="80"/>
      <c r="B59" s="81"/>
      <c r="D59" s="25" t="str" cm="1">
        <f t="array" ref="D59">QWXOR(D58,H58)</f>
        <v>1C4382E1E70E7521</v>
      </c>
      <c r="E59" s="25" t="str" cm="1">
        <f t="array" ref="E59">QWXOR(D58,E58)</f>
        <v>8B239710E202512B</v>
      </c>
      <c r="F59" s="25" t="str" cm="1">
        <f t="array" ref="F59">QWINV(F58)</f>
        <v>9067921C9A2AC994</v>
      </c>
      <c r="G59" s="25" t="str" cm="1">
        <f t="array" ref="G59">QWXOR(G58,F58)</f>
        <v>8024A6106606279A</v>
      </c>
      <c r="H59" s="25" t="str">
        <f t="shared" ref="H59" si="24">H58</f>
        <v>8DAFB77CAC93D973</v>
      </c>
    </row>
    <row r="60" spans="1:8" x14ac:dyDescent="0.3">
      <c r="A60" s="80"/>
      <c r="B60" s="81"/>
      <c r="D60" s="25" t="str" cm="1">
        <f t="array" ref="D60">QWXOR(D59,QWXOR(QWROTR(D59,19),QWROTR(D59,28)))</f>
        <v>A200F378536A67DE</v>
      </c>
      <c r="E60" s="25" t="str" cm="1">
        <f t="array" ref="E60">QWXOR(E59,QWXOR(QWROTR(E59,61),QWROTR(E59,39)))</f>
        <v>F3FB2B35A5069F59</v>
      </c>
      <c r="F60" s="25" t="str" cm="1">
        <f t="array" ref="F60">QWXOR(F59,QWXOR(QWROTR(F59,1),QWROTR(F59,6)))</f>
        <v>8A15C55AA5570678</v>
      </c>
      <c r="G60" s="25" t="str" cm="1">
        <f t="array" ref="G60">QWXOR(G59,QWXOR(QWROTR(G59,10),QWROTR(G59,17)))</f>
        <v>7549EF2BB1179510</v>
      </c>
      <c r="H60" s="25" t="str" cm="1">
        <f t="array" ref="H60">QWXOR(H59,QWXOR(QWROTR(H59,7),QWROTR(H59,41)))</f>
        <v>D4E2A1FEEC0C291A</v>
      </c>
    </row>
    <row r="61" spans="1:8" x14ac:dyDescent="0.3">
      <c r="D61" s="25"/>
      <c r="E61" s="25"/>
      <c r="F61" s="25"/>
      <c r="G61" s="25"/>
      <c r="H61" s="25"/>
    </row>
    <row r="62" spans="1:8" x14ac:dyDescent="0.3">
      <c r="D62" s="26"/>
      <c r="E62" s="26"/>
      <c r="F62" s="26"/>
      <c r="G62" s="26"/>
      <c r="H62" s="26"/>
    </row>
    <row r="63" spans="1:8" x14ac:dyDescent="0.3">
      <c r="A63" s="84" t="s">
        <v>33</v>
      </c>
      <c r="B63" s="84"/>
      <c r="C63" s="84"/>
      <c r="D63" s="25" t="str">
        <f>IF(LEN($E$2)&lt;=0,D11,D60)</f>
        <v>FC8E45211569D11C</v>
      </c>
      <c r="E63" s="25" t="str">
        <f>IF(LEN($E$2)&lt;=0,E11,E60)</f>
        <v>4C227A4B94850102</v>
      </c>
      <c r="F63" s="25" t="str">
        <f>IF(LEN($E$2)&lt;=0,F11,F60)</f>
        <v>961E6194528EDF3E</v>
      </c>
      <c r="G63" s="25" t="str">
        <f>IF(LEN($E$2)&lt;=0,G11,G60)</f>
        <v>B8746C5A47FF5CAF</v>
      </c>
      <c r="H63" s="25" t="str" cm="1">
        <f t="array" ref="H63">QWXOR(IF(LEN($E$2)&lt;=0,H11,H60),"80"&amp;ZEROBYTES(7))</f>
        <v>731C370B3608EE0B</v>
      </c>
    </row>
    <row r="66" spans="7:7" x14ac:dyDescent="0.3">
      <c r="G66" s="1"/>
    </row>
  </sheetData>
  <mergeCells count="21">
    <mergeCell ref="A32:A36"/>
    <mergeCell ref="B32:B36"/>
    <mergeCell ref="E6:F6"/>
    <mergeCell ref="A14:A18"/>
    <mergeCell ref="B14:B18"/>
    <mergeCell ref="A63:C63"/>
    <mergeCell ref="E8:G8"/>
    <mergeCell ref="E2:F2"/>
    <mergeCell ref="E3:F3"/>
    <mergeCell ref="A56:A60"/>
    <mergeCell ref="B56:B60"/>
    <mergeCell ref="A38:A42"/>
    <mergeCell ref="B38:B42"/>
    <mergeCell ref="A44:A48"/>
    <mergeCell ref="B44:B48"/>
    <mergeCell ref="A50:A54"/>
    <mergeCell ref="B50:B54"/>
    <mergeCell ref="A20:A24"/>
    <mergeCell ref="B20:B24"/>
    <mergeCell ref="A26:A30"/>
    <mergeCell ref="B26:B30"/>
  </mergeCells>
  <conditionalFormatting sqref="A14:H63">
    <cfRule type="expression" dxfId="2" priority="1">
      <formula>$E$3=""</formula>
    </cfRule>
  </conditionalFormatting>
  <conditionalFormatting sqref="A14:XFD60">
    <cfRule type="expression" dxfId="1" priority="4">
      <formula>LEN($E$2)&lt;=0</formula>
    </cfRule>
  </conditionalFormatting>
  <pageMargins left="0.7" right="0.7" top="0.78740157499999996" bottom="0.78740157499999996" header="0.3" footer="0.3"/>
  <ignoredErrors>
    <ignoredError sqref="D15:F37 D38:F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CFB8-C5E4-4249-B577-325A64A8511F}">
  <dimension ref="A2:Q69"/>
  <sheetViews>
    <sheetView showGridLines="0" showRowColHeaders="0" zoomScale="87" workbookViewId="0">
      <selection activeCell="E2" sqref="E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7.44140625" customWidth="1"/>
    <col min="9" max="9" width="4.5546875" customWidth="1"/>
    <col min="10" max="10" width="3.5546875" customWidth="1"/>
    <col min="11" max="11" width="2.6640625" customWidth="1"/>
    <col min="12" max="12" width="2.77734375" customWidth="1"/>
    <col min="13" max="17" width="16.77734375" customWidth="1"/>
  </cols>
  <sheetData>
    <row r="2" spans="4:17" x14ac:dyDescent="0.3">
      <c r="D2" t="s">
        <v>15</v>
      </c>
      <c r="E2" s="26" t="str">
        <f>Overview!D7</f>
        <v>5468697320697320612073696D706C652074657374</v>
      </c>
    </row>
    <row r="3" spans="4:17" x14ac:dyDescent="0.3">
      <c r="D3" t="s">
        <v>13</v>
      </c>
      <c r="E3" s="26" t="str">
        <f>_xlfn.LET(_xlpm.ad,_xlfn.CONCAT(E2,"01"),_xlpm.ad&amp;REPT("0",32-MOD(LEN(_xlpm.ad),33)))</f>
        <v>5468697320697320612073696D706C65207465737401000000000000000000000</v>
      </c>
    </row>
    <row r="4" spans="4:17" x14ac:dyDescent="0.3">
      <c r="D4" s="12" t="s">
        <v>16</v>
      </c>
      <c r="E4" s="87" t="str">
        <f>_xlfn.CONCAT(E19,N19)</f>
        <v>48B90066012CFDDC6321F6FD260A4E2959F93E24B2</v>
      </c>
      <c r="F4" s="87"/>
      <c r="G4" s="87"/>
      <c r="H4" s="87"/>
    </row>
    <row r="6" spans="4:17" x14ac:dyDescent="0.3">
      <c r="E6" s="88" t="str">
        <f>IF(LEN(E3)&gt;32,"Block 1","")</f>
        <v>Block 1</v>
      </c>
      <c r="F6" s="88"/>
      <c r="G6" s="88"/>
      <c r="N6" s="88" t="str">
        <f>IF(LEN(E3)&gt;32,"Block 2","")</f>
        <v>Block 2</v>
      </c>
      <c r="O6" s="88"/>
      <c r="P6" s="88"/>
    </row>
    <row r="7" spans="4:17" x14ac:dyDescent="0.3">
      <c r="E7" s="88"/>
      <c r="F7" s="88"/>
      <c r="G7" s="88"/>
      <c r="N7" s="88"/>
      <c r="O7" s="88"/>
      <c r="P7" s="88"/>
    </row>
    <row r="9" spans="4:17" x14ac:dyDescent="0.3">
      <c r="D9" s="29" t="s">
        <v>3</v>
      </c>
      <c r="E9" s="29" t="s">
        <v>4</v>
      </c>
      <c r="F9" s="29" t="s">
        <v>5</v>
      </c>
      <c r="G9" s="29" t="s">
        <v>6</v>
      </c>
      <c r="H9" s="29" t="s">
        <v>7</v>
      </c>
      <c r="I9" s="5"/>
      <c r="J9" s="5"/>
      <c r="K9" s="5"/>
      <c r="L9" s="5"/>
      <c r="M9" s="29" t="s">
        <v>3</v>
      </c>
      <c r="N9" s="29" t="s">
        <v>4</v>
      </c>
      <c r="O9" s="29" t="s">
        <v>5</v>
      </c>
      <c r="P9" s="29" t="s">
        <v>6</v>
      </c>
      <c r="Q9" s="29" t="s">
        <v>7</v>
      </c>
    </row>
    <row r="10" spans="4:17" x14ac:dyDescent="0.3">
      <c r="D10" s="25" t="str">
        <f>process_associated_data!D63</f>
        <v>FC8E45211569D11C</v>
      </c>
      <c r="E10" s="25" t="str">
        <f>process_associated_data!E63</f>
        <v>4C227A4B94850102</v>
      </c>
      <c r="F10" s="25" t="str">
        <f>process_associated_data!F63</f>
        <v>961E6194528EDF3E</v>
      </c>
      <c r="G10" s="25" t="str">
        <f>process_associated_data!G63</f>
        <v>B8746C5A47FF5CAF</v>
      </c>
      <c r="H10" s="25" t="str">
        <f>process_associated_data!H63</f>
        <v>731C370B3608EE0B</v>
      </c>
      <c r="M10" s="25" t="str">
        <f>IF(LEN($E$3)&gt;32,D69,D23)</f>
        <v>84D62AC6575B8D79</v>
      </c>
      <c r="N10" s="25" t="str">
        <f t="shared" ref="N10" si="0">IF(LEN($E$3)&gt;32,E69,E23)</f>
        <v>FAFC37B693D4CF27</v>
      </c>
      <c r="O10" s="25" t="str">
        <f>IF(LEN($E$3)&gt;32,F69,F10)</f>
        <v>986A849DA437857A</v>
      </c>
      <c r="P10" s="25" t="str">
        <f>IF(LEN($E$3)&gt;32,G69,G10)</f>
        <v>5BC897D7D4BD5D87</v>
      </c>
      <c r="Q10" s="25" t="str">
        <f>IF(LEN($E$3)&gt;32,H69,H10)</f>
        <v>FF3EC239C9120D2F</v>
      </c>
    </row>
    <row r="13" spans="4:17" x14ac:dyDescent="0.3">
      <c r="D13" t="s">
        <v>37</v>
      </c>
      <c r="E13" s="26" t="str">
        <f>MID(E3,1,32)</f>
        <v>5468697320697320612073696D706C65</v>
      </c>
      <c r="F13" s="26"/>
      <c r="M13" t="s">
        <v>36</v>
      </c>
      <c r="N13" s="26" t="str">
        <f>MID(E3,33,64)</f>
        <v>207465737401000000000000000000000</v>
      </c>
      <c r="O13" s="26"/>
    </row>
    <row r="14" spans="4:17" x14ac:dyDescent="0.3">
      <c r="E14" s="28" t="str" cm="1">
        <f t="array" ref="E14">LITTLEENDIAN(MID(E13,1,16))</f>
        <v>2073692073696854</v>
      </c>
      <c r="F14" s="25" t="str" cm="1">
        <f t="array" ref="F14">LITTLEENDIAN(MID(E13,17,16))</f>
        <v>656C706D69732061</v>
      </c>
      <c r="N14" s="28" t="str" cm="1">
        <f t="array" ref="N14">IF(LEN(E3)&gt;32,LITTLEENDIAN(MID(N13,1,16)),"")</f>
        <v>0000017473657420</v>
      </c>
      <c r="O14" s="25" t="str" cm="1">
        <f t="array" ref="O14">IF(LEN(E3)&gt;32,LITTLEENDIAN(MID(N13,17,16)),"")</f>
        <v>0000000000000000</v>
      </c>
    </row>
    <row r="15" spans="4:17" x14ac:dyDescent="0.3">
      <c r="E15" s="26"/>
      <c r="F15" s="26"/>
      <c r="N15" s="26"/>
      <c r="O15" s="26"/>
    </row>
    <row r="16" spans="4:17" x14ac:dyDescent="0.3">
      <c r="E16" s="26"/>
      <c r="F16" s="26"/>
      <c r="N16" s="26"/>
      <c r="O16" s="26"/>
    </row>
    <row r="17" spans="1:15" ht="14.4" customHeight="1" x14ac:dyDescent="0.3">
      <c r="D17" t="s">
        <v>21</v>
      </c>
      <c r="E17" s="25" t="str" cm="1">
        <f t="array" ref="E17">QWXOR(D10,E14)</f>
        <v>DCFD2C016600B948</v>
      </c>
      <c r="F17" s="25" t="str" cm="1">
        <f t="array" ref="F17">QWXOR(E10,F14)</f>
        <v>294E0A26FDF62163</v>
      </c>
      <c r="M17" t="s">
        <v>21</v>
      </c>
      <c r="N17" s="25" t="str" cm="1">
        <f t="array" ref="N17">QWXOR(M10,N14)</f>
        <v>84D62BB2243EF959</v>
      </c>
      <c r="O17" s="25" t="str" cm="1">
        <f t="array" ref="O17">QWXOR(N10,O14)</f>
        <v>FAFC37B693D4CF27</v>
      </c>
    </row>
    <row r="18" spans="1:15" x14ac:dyDescent="0.3">
      <c r="E18" s="25"/>
      <c r="F18" s="25"/>
      <c r="N18" s="25"/>
      <c r="O18" s="26"/>
    </row>
    <row r="19" spans="1:15" x14ac:dyDescent="0.3">
      <c r="D19" t="s">
        <v>18</v>
      </c>
      <c r="E19" s="25" t="str">
        <f>MID(_xlfn.CONCAT(LITTLEENDIAN(E17),LITTLEENDIAN(F17)),1,LEN(E2))</f>
        <v>48B90066012CFDDC6321F6FD260A4E29</v>
      </c>
      <c r="F19" s="25"/>
      <c r="M19" t="s">
        <v>19</v>
      </c>
      <c r="N19" s="25" t="str">
        <f>IF(LEN(E3)&gt;32,MID(_xlfn.CONCAT(LITTLEENDIAN(N17),LITTLEENDIAN(O17)),1,LEN(E2)-32),"")</f>
        <v>59F93E24B2</v>
      </c>
      <c r="O19" s="26"/>
    </row>
    <row r="23" spans="1:15" ht="14.4" customHeight="1" x14ac:dyDescent="0.3">
      <c r="A23" s="80" t="s">
        <v>17</v>
      </c>
      <c r="B23" s="81">
        <v>4</v>
      </c>
      <c r="D23" s="25" t="str">
        <f>E17</f>
        <v>DCFD2C016600B948</v>
      </c>
      <c r="E23" s="25" t="str">
        <f>F17</f>
        <v>294E0A26FDF62163</v>
      </c>
      <c r="F23" s="25" t="str" cm="1">
        <f t="array" ref="F23">QWXOR(REPT("0",8)&amp;DEC2HEX((240 - B23*16 + B23*1),8),F10)</f>
        <v>961E6194528EDF8A</v>
      </c>
      <c r="G23" s="25" t="str">
        <f>G10</f>
        <v>B8746C5A47FF5CAF</v>
      </c>
      <c r="H23" s="25" t="str">
        <f>H10</f>
        <v>731C370B3608EE0B</v>
      </c>
    </row>
    <row r="24" spans="1:15" x14ac:dyDescent="0.3">
      <c r="A24" s="80"/>
      <c r="B24" s="81"/>
      <c r="D24" s="25" t="str" cm="1">
        <f t="array" ref="D24">QWXOR(D23,H23)</f>
        <v>AFE11B0A50085743</v>
      </c>
      <c r="E24" s="25" t="str">
        <f>E23</f>
        <v>294E0A26FDF62163</v>
      </c>
      <c r="F24" s="25" t="str" cm="1">
        <f t="array" ref="F24">QWXOR(F23,E23)</f>
        <v>BF506BB2AF78FEE9</v>
      </c>
      <c r="G24" s="25" t="str">
        <f>G23</f>
        <v>B8746C5A47FF5CAF</v>
      </c>
      <c r="H24" s="25" t="str" cm="1">
        <f t="array" ref="H24">QWXOR(G23,H23)</f>
        <v>CB685B5171F7B2A4</v>
      </c>
    </row>
    <row r="25" spans="1:15" x14ac:dyDescent="0.3">
      <c r="A25" s="80"/>
      <c r="B25" s="81"/>
      <c r="D25" s="25" t="str" cm="1">
        <f t="array" ref="D25">QWXOR(D24,QWAND(QWINV(E24),F24))</f>
        <v>39F17A9A520089CB</v>
      </c>
      <c r="E25" s="25" t="str" cm="1">
        <f t="array" ref="E25">QWXOR(E24,QWAND(QWINV(F24),G24))</f>
        <v>296A0E6EBD712165</v>
      </c>
      <c r="F25" s="25" t="str" cm="1">
        <f t="array" ref="F25">QWXOR(F24,QWAND(QWINV(G24),H24))</f>
        <v>FC5878B39F785CE9</v>
      </c>
      <c r="G25" s="25" t="str" cm="1">
        <f t="array" ref="G25">QWXOR(G24,QWAND(QWINV(H24),D24))</f>
        <v>9CF56C5047F719EC</v>
      </c>
      <c r="H25" s="25" t="str" cm="1">
        <f t="array" ref="H25">QWXOR(H24,QWAND(QWINV(D24),E24))</f>
        <v>CB665B75DC019284</v>
      </c>
    </row>
    <row r="26" spans="1:15" x14ac:dyDescent="0.3">
      <c r="A26" s="80"/>
      <c r="B26" s="81"/>
      <c r="D26" s="25" t="str" cm="1">
        <f t="array" ref="D26">QWXOR(D25,H25)</f>
        <v>F29721EF8E011B4F</v>
      </c>
      <c r="E26" s="25" t="str" cm="1">
        <f t="array" ref="E26">QWXOR(D25,E25)</f>
        <v>109B74F4EF71A8AE</v>
      </c>
      <c r="F26" s="25" t="str" cm="1">
        <f t="array" ref="F26">QWINV(F25)</f>
        <v>03A7874C6087A316</v>
      </c>
      <c r="G26" s="25" t="str" cm="1">
        <f t="array" ref="G26">QWXOR(G25,F25)</f>
        <v>60AD14E3D88F4505</v>
      </c>
      <c r="H26" s="25" t="str">
        <f>H25</f>
        <v>CB665B75DC019284</v>
      </c>
    </row>
    <row r="27" spans="1:15" x14ac:dyDescent="0.3">
      <c r="A27" s="80"/>
      <c r="B27" s="81"/>
      <c r="D27" s="25" t="str" cm="1">
        <f t="array" ref="D27">QWXOR(D26,QWXOR(QWROTR(D26,19),QWROTR(D26,28)))</f>
        <v>31EF6B42434EF477</v>
      </c>
      <c r="E27" s="25" t="str" cm="1">
        <f t="array" ref="E27">QWXOR(E26,QWXOR(QWROTR(E26,61),QWROTR(E26,39)))</f>
        <v>7D9E3002C8DDDB37</v>
      </c>
      <c r="F27" s="25" t="str" cm="1">
        <f t="array" ref="F27">QWXOR(F26,QWXOR(QWROTR(F26,1),QWROTR(F26,6)))</f>
        <v>5A7ADAF761466C11</v>
      </c>
      <c r="G27" s="25" t="str" cm="1">
        <f t="array" ref="G27">QWXOR(G26,QWXOR(QWROTR(G26,10),QWROTR(G26,17)))</f>
        <v>83778FF06A088A93</v>
      </c>
      <c r="H27" s="25" t="str" cm="1">
        <f t="array" ref="H27">QWXOR(H26,QWXOR(QWROTR(H26,7),QWROTR(H26,41)))</f>
        <v>781E970A75DC228C</v>
      </c>
    </row>
    <row r="28" spans="1:15" x14ac:dyDescent="0.3">
      <c r="D28" s="25"/>
      <c r="E28" s="25"/>
      <c r="F28" s="25"/>
      <c r="G28" s="25"/>
      <c r="H28" s="25"/>
    </row>
    <row r="29" spans="1:15" ht="14.4" customHeight="1" x14ac:dyDescent="0.3">
      <c r="A29" s="80" t="s">
        <v>17</v>
      </c>
      <c r="B29" s="81">
        <v>5</v>
      </c>
      <c r="D29" s="25" t="str">
        <f>D27</f>
        <v>31EF6B42434EF477</v>
      </c>
      <c r="E29" s="25" t="str">
        <f>E27</f>
        <v>7D9E3002C8DDDB37</v>
      </c>
      <c r="F29" s="25" t="str" cm="1">
        <f t="array" ref="F29">QWXOR(REPT("0",8)&amp;DEC2HEX((240 - B29*16 + B29*1),8),F27)</f>
        <v>5A7ADAF761466CB4</v>
      </c>
      <c r="G29" s="25" t="str">
        <f>G27</f>
        <v>83778FF06A088A93</v>
      </c>
      <c r="H29" s="25" t="str">
        <f>H27</f>
        <v>781E970A75DC228C</v>
      </c>
    </row>
    <row r="30" spans="1:15" x14ac:dyDescent="0.3">
      <c r="A30" s="80"/>
      <c r="B30" s="81"/>
      <c r="D30" s="25" t="str" cm="1">
        <f t="array" ref="D30">QWXOR(D29,H29)</f>
        <v>49F1FC483692D6FB</v>
      </c>
      <c r="E30" s="25" t="str">
        <f>E29</f>
        <v>7D9E3002C8DDDB37</v>
      </c>
      <c r="F30" s="25" t="str" cm="1">
        <f t="array" ref="F30">QWXOR(F29,E29)</f>
        <v>27E4EAF5A99BB783</v>
      </c>
      <c r="G30" s="25" t="str">
        <f>G29</f>
        <v>83778FF06A088A93</v>
      </c>
      <c r="H30" s="25" t="str" cm="1">
        <f t="array" ref="H30">QWXOR(G29,H29)</f>
        <v>FB6918FA1FD4A81F</v>
      </c>
    </row>
    <row r="31" spans="1:15" x14ac:dyDescent="0.3">
      <c r="A31" s="80"/>
      <c r="B31" s="81"/>
      <c r="D31" s="25" t="str" cm="1">
        <f t="array" ref="D31">QWXOR(D30,QWAND(QWINV(E30),F30))</f>
        <v>4B9136BD1790F27B</v>
      </c>
      <c r="E31" s="25" t="str" cm="1">
        <f t="array" ref="E31">QWXOR(E30,QWAND(QWINV(F30),G30))</f>
        <v>FD8D35028ADDD327</v>
      </c>
      <c r="F31" s="25" t="str" cm="1">
        <f t="array" ref="F31">QWXOR(F30,QWAND(QWINV(G30),H30))</f>
        <v>5FECFAFFBC4F978F</v>
      </c>
      <c r="G31" s="25" t="str" cm="1">
        <f t="array" ref="G31">QWXOR(G30,QWAND(QWINV(H30),D30))</f>
        <v>83E76BF04A0ADC73</v>
      </c>
      <c r="H31" s="25" t="str" cm="1">
        <f t="array" ref="H31">QWXOR(H30,QWAND(QWINV(D30),E30))</f>
        <v>CF6718F8D799A11B</v>
      </c>
    </row>
    <row r="32" spans="1:15" x14ac:dyDescent="0.3">
      <c r="A32" s="80"/>
      <c r="B32" s="81"/>
      <c r="D32" s="25" t="str" cm="1">
        <f t="array" ref="D32">QWXOR(D31,H31)</f>
        <v>84F62E45C0095360</v>
      </c>
      <c r="E32" s="25" t="str" cm="1">
        <f t="array" ref="E32">QWXOR(D31,E31)</f>
        <v>B61C03BF9D4D215C</v>
      </c>
      <c r="F32" s="25" t="str" cm="1">
        <f t="array" ref="F32">QWINV(F31)</f>
        <v>A013050043B06870</v>
      </c>
      <c r="G32" s="25" t="str" cm="1">
        <f t="array" ref="G32">QWXOR(G31,F31)</f>
        <v>DC0B910FF6454BFC</v>
      </c>
      <c r="H32" s="25" t="str">
        <f>H31</f>
        <v>CF6718F8D799A11B</v>
      </c>
    </row>
    <row r="33" spans="1:8" x14ac:dyDescent="0.3">
      <c r="A33" s="80"/>
      <c r="B33" s="81"/>
      <c r="D33" s="25" t="str" cm="1">
        <f t="array" ref="D33">QWXOR(D32,QWXOR(QWROTR(D32,19),QWROTR(D32,28)))</f>
        <v>AE0F08D34AA30F3D</v>
      </c>
      <c r="E33" s="25" t="str" cm="1">
        <f t="array" ref="E33">QWXOR(E32,QWXOR(QWROTR(E32,61),QWROTR(E32,39)))</f>
        <v>79C68401CE4813BE</v>
      </c>
      <c r="F33" s="25" t="str" cm="1">
        <f t="array" ref="F33">QWXOR(F32,QWXOR(QWROTR(F32,1),QWROTR(F32,6)))</f>
        <v>329ACB9463669DE9</v>
      </c>
      <c r="G33" s="25" t="str" cm="1">
        <f t="array" ref="G33">QWXOR(G32,QWXOR(QWROTR(G32,10),QWROTR(G32,17)))</f>
        <v>86C2FDEE7D3F218C</v>
      </c>
      <c r="H33" s="25" t="str" cm="1">
        <f t="array" ref="H33">QWXOR(H32,QWXOR(QWROTR(H32,7),QWROTR(H32,41)))</f>
        <v>84921A19ABD121D5</v>
      </c>
    </row>
    <row r="34" spans="1:8" x14ac:dyDescent="0.3">
      <c r="D34" s="25"/>
      <c r="E34" s="25"/>
      <c r="F34" s="25"/>
      <c r="G34" s="25"/>
      <c r="H34" s="25"/>
    </row>
    <row r="35" spans="1:8" ht="14.4" customHeight="1" x14ac:dyDescent="0.3">
      <c r="A35" s="80" t="s">
        <v>17</v>
      </c>
      <c r="B35" s="81">
        <v>6</v>
      </c>
      <c r="D35" s="25" t="str">
        <f t="shared" ref="D35:E35" si="1">D33</f>
        <v>AE0F08D34AA30F3D</v>
      </c>
      <c r="E35" s="25" t="str">
        <f t="shared" si="1"/>
        <v>79C68401CE4813BE</v>
      </c>
      <c r="F35" s="25" t="str" cm="1">
        <f t="array" ref="F35">QWXOR(REPT("0",8)&amp;DEC2HEX((240 - B35*16 + B35*1),8),F33)</f>
        <v>329ACB9463669D7F</v>
      </c>
      <c r="G35" s="25" t="str">
        <f t="shared" ref="G35:H35" si="2">G33</f>
        <v>86C2FDEE7D3F218C</v>
      </c>
      <c r="H35" s="25" t="str">
        <f t="shared" si="2"/>
        <v>84921A19ABD121D5</v>
      </c>
    </row>
    <row r="36" spans="1:8" x14ac:dyDescent="0.3">
      <c r="A36" s="80"/>
      <c r="B36" s="81"/>
      <c r="D36" s="25" t="str" cm="1">
        <f t="array" ref="D36">QWXOR(D35,H35)</f>
        <v>2A9D12CAE1722EE8</v>
      </c>
      <c r="E36" s="25" t="str">
        <f t="shared" ref="E36" si="3">E35</f>
        <v>79C68401CE4813BE</v>
      </c>
      <c r="F36" s="25" t="str" cm="1">
        <f t="array" ref="F36">QWXOR(F35,E35)</f>
        <v>4B5C4F95AD2E8EC1</v>
      </c>
      <c r="G36" s="25" t="str">
        <f t="shared" ref="G36" si="4">G35</f>
        <v>86C2FDEE7D3F218C</v>
      </c>
      <c r="H36" s="25" t="str" cm="1">
        <f t="array" ref="H36">QWXOR(G35,H35)</f>
        <v>0250E7F7D6EE0059</v>
      </c>
    </row>
    <row r="37" spans="1:8" x14ac:dyDescent="0.3">
      <c r="A37" s="80"/>
      <c r="B37" s="81"/>
      <c r="D37" s="25" t="str" cm="1">
        <f t="array" ref="D37">QWXOR(D36,QWAND(QWINV(E36),F36))</f>
        <v>2885595EC054A2A9</v>
      </c>
      <c r="E37" s="25" t="str" cm="1">
        <f t="array" ref="E37">QWXOR(E36,QWAND(QWINV(F36),G36))</f>
        <v>FD44346B9E5932B2</v>
      </c>
      <c r="F37" s="25" t="str" cm="1">
        <f t="array" ref="F37">QWXOR(F36,QWAND(QWINV(G36),H36))</f>
        <v>4B4C4D842FEE8E90</v>
      </c>
      <c r="G37" s="25" t="str" cm="1">
        <f t="array" ref="G37">QWXOR(G36,QWAND(QWINV(H36),D36))</f>
        <v>AE4FEDE65C2F0F2C</v>
      </c>
      <c r="H37" s="25" t="str" cm="1">
        <f t="array" ref="H37">QWXOR(H36,QWAND(QWINV(D36),E36))</f>
        <v>531263F6D8E6114F</v>
      </c>
    </row>
    <row r="38" spans="1:8" x14ac:dyDescent="0.3">
      <c r="A38" s="80"/>
      <c r="B38" s="81"/>
      <c r="D38" s="25" t="str" cm="1">
        <f t="array" ref="D38">QWXOR(D37,H37)</f>
        <v>7B973AA818B2B3E6</v>
      </c>
      <c r="E38" s="25" t="str" cm="1">
        <f t="array" ref="E38">QWXOR(D37,E37)</f>
        <v>D5C16D355E0D901B</v>
      </c>
      <c r="F38" s="25" t="str" cm="1">
        <f t="array" ref="F38">QWINV(F37)</f>
        <v>B4B3B27BD011716F</v>
      </c>
      <c r="G38" s="25" t="str" cm="1">
        <f t="array" ref="G38">QWXOR(G37,F37)</f>
        <v>E503A06273C181BC</v>
      </c>
      <c r="H38" s="25" t="str">
        <f t="shared" ref="H38" si="5">H37</f>
        <v>531263F6D8E6114F</v>
      </c>
    </row>
    <row r="39" spans="1:8" x14ac:dyDescent="0.3">
      <c r="A39" s="80"/>
      <c r="B39" s="81"/>
      <c r="D39" s="25" t="str" cm="1">
        <f t="array" ref="D39">QWXOR(D38,QWXOR(QWROTR(D38,19),QWROTR(D38,28)))</f>
        <v>A6C0CBBD46941A71</v>
      </c>
      <c r="E39" s="25" t="str" cm="1">
        <f t="array" ref="E39">QWXOR(E38,QWXOR(QWROTR(E38,61),QWROTR(E38,39)))</f>
        <v>11761FBF99CA921F</v>
      </c>
      <c r="F39" s="25" t="str" cm="1">
        <f t="array" ref="F39">QWXOR(F38,QWXOR(QWROTR(F38,1),QWROTR(F38,6)))</f>
        <v>D038A58FD7598C1D</v>
      </c>
      <c r="G39" s="25" t="str" cm="1">
        <f t="array" ref="G39">QWXOR(G38,QWXOR(QWROTR(G38,10),QWROTR(G38,17)))</f>
        <v>4AE4920BBB6C483C</v>
      </c>
      <c r="H39" s="25" t="str" cm="1">
        <f t="array" ref="H39">QWXOR(H38,QWXOR(QWROTR(H38,7),QWROTR(H38,41)))</f>
        <v>36D8343992FE545C</v>
      </c>
    </row>
    <row r="40" spans="1:8" x14ac:dyDescent="0.3">
      <c r="D40" s="25"/>
      <c r="E40" s="25"/>
      <c r="F40" s="25"/>
      <c r="G40" s="25"/>
      <c r="H40" s="25"/>
    </row>
    <row r="41" spans="1:8" ht="14.4" customHeight="1" x14ac:dyDescent="0.3">
      <c r="A41" s="80" t="s">
        <v>17</v>
      </c>
      <c r="B41" s="81">
        <v>7</v>
      </c>
      <c r="D41" s="25" t="str">
        <f t="shared" ref="D41:E41" si="6">D39</f>
        <v>A6C0CBBD46941A71</v>
      </c>
      <c r="E41" s="25" t="str">
        <f t="shared" si="6"/>
        <v>11761FBF99CA921F</v>
      </c>
      <c r="F41" s="25" t="str" cm="1">
        <f t="array" ref="F41">QWXOR(REPT("0",8)&amp;DEC2HEX((240 - B41*16 + B41*1),8),F39)</f>
        <v>D038A58FD7598C9A</v>
      </c>
      <c r="G41" s="25" t="str">
        <f t="shared" ref="G41:H41" si="7">G39</f>
        <v>4AE4920BBB6C483C</v>
      </c>
      <c r="H41" s="25" t="str">
        <f t="shared" si="7"/>
        <v>36D8343992FE545C</v>
      </c>
    </row>
    <row r="42" spans="1:8" x14ac:dyDescent="0.3">
      <c r="A42" s="80"/>
      <c r="B42" s="81"/>
      <c r="D42" s="25" t="str" cm="1">
        <f t="array" ref="D42">QWXOR(D41,H41)</f>
        <v>9018FF84D46A4E2D</v>
      </c>
      <c r="E42" s="25" t="str">
        <f t="shared" ref="E42" si="8">E41</f>
        <v>11761FBF99CA921F</v>
      </c>
      <c r="F42" s="25" t="str" cm="1">
        <f t="array" ref="F42">QWXOR(F41,E41)</f>
        <v>C14EBA304E931E85</v>
      </c>
      <c r="G42" s="25" t="str">
        <f t="shared" ref="G42" si="9">G41</f>
        <v>4AE4920BBB6C483C</v>
      </c>
      <c r="H42" s="25" t="str" cm="1">
        <f t="array" ref="H42">QWXOR(G41,H41)</f>
        <v>7C3CA63229921C60</v>
      </c>
    </row>
    <row r="43" spans="1:8" x14ac:dyDescent="0.3">
      <c r="A43" s="80"/>
      <c r="B43" s="81"/>
      <c r="D43" s="25" t="str" cm="1">
        <f t="array" ref="D43">QWXOR(D42,QWAND(QWINV(E42),F42))</f>
        <v>50105F84927B42AD</v>
      </c>
      <c r="E43" s="25" t="str" cm="1">
        <f t="array" ref="E43">QWXOR(E42,QWAND(QWINV(F42),G42))</f>
        <v>1BD61FB428A6D227</v>
      </c>
      <c r="F43" s="25" t="str" cm="1">
        <f t="array" ref="F43">QWXOR(F42,QWAND(QWINV(G42),H42))</f>
        <v>F5569E004E010AC5</v>
      </c>
      <c r="G43" s="25" t="str" cm="1">
        <f t="array" ref="G43">QWXOR(G42,QWAND(QWINV(H42),D42))</f>
        <v>CAE4CB8F6F040A31</v>
      </c>
      <c r="H43" s="25" t="str" cm="1">
        <f t="array" ref="H43">QWXOR(H42,QWAND(QWINV(D42),E42))</f>
        <v>7D5AA60920128C72</v>
      </c>
    </row>
    <row r="44" spans="1:8" x14ac:dyDescent="0.3">
      <c r="A44" s="80"/>
      <c r="B44" s="81"/>
      <c r="D44" s="25" t="str" cm="1">
        <f t="array" ref="D44">QWXOR(D43,H43)</f>
        <v>2D4AF98DB269CEDF</v>
      </c>
      <c r="E44" s="25" t="str" cm="1">
        <f t="array" ref="E44">QWXOR(D43,E43)</f>
        <v>4BC64030BADD908A</v>
      </c>
      <c r="F44" s="25" t="str" cm="1">
        <f t="array" ref="F44">QWINV(F43)</f>
        <v>0AA961FFB1FEF53A</v>
      </c>
      <c r="G44" s="25" t="str" cm="1">
        <f t="array" ref="G44">QWXOR(G43,F43)</f>
        <v>3FB2558F210500F4</v>
      </c>
      <c r="H44" s="25" t="str">
        <f t="shared" ref="H44" si="10">H43</f>
        <v>7D5AA60920128C72</v>
      </c>
    </row>
    <row r="45" spans="1:8" x14ac:dyDescent="0.3">
      <c r="A45" s="80"/>
      <c r="B45" s="81"/>
      <c r="D45" s="25" t="str" cm="1">
        <f t="array" ref="D45">QWXOR(D44,QWXOR(QWROTR(D44,19),QWROTR(D44,28)))</f>
        <v>320DF1D639F7E049</v>
      </c>
      <c r="E45" s="25" t="str" cm="1">
        <f t="array" ref="E45">QWXOR(E44,QWXOR(QWROTR(E44,61),QWROTR(E44,39)))</f>
        <v>7481FA9478A69858</v>
      </c>
      <c r="F45" s="25" t="str" cm="1">
        <f t="array" ref="F45">QWXOR(F44,QWXOR(QWROTR(F44,1),QWROTR(F44,6)))</f>
        <v>E7D7748797C67473</v>
      </c>
      <c r="G45" s="25" t="str" cm="1">
        <f t="array" ref="G45">QWXOR(G44,QWXOR(QWROTR(G44,10),QWROTR(G44,17)))</f>
        <v>82C7A6C3680AD136</v>
      </c>
      <c r="H45" s="25" t="str" cm="1">
        <f t="array" ref="H45">QWXOR(H44,QWXOR(QWROTR(H44,7),QWROTR(H44,41)))</f>
        <v>9D301A030B6C0439</v>
      </c>
    </row>
    <row r="46" spans="1:8" x14ac:dyDescent="0.3">
      <c r="D46" s="25"/>
      <c r="E46" s="25"/>
      <c r="F46" s="25"/>
      <c r="G46" s="25"/>
      <c r="H46" s="25"/>
    </row>
    <row r="47" spans="1:8" ht="14.4" customHeight="1" x14ac:dyDescent="0.3">
      <c r="A47" s="80" t="s">
        <v>17</v>
      </c>
      <c r="B47" s="81">
        <v>8</v>
      </c>
      <c r="D47" s="25" t="str">
        <f t="shared" ref="D47:E47" si="11">D45</f>
        <v>320DF1D639F7E049</v>
      </c>
      <c r="E47" s="25" t="str">
        <f t="shared" si="11"/>
        <v>7481FA9478A69858</v>
      </c>
      <c r="F47" s="25" t="str" cm="1">
        <f t="array" ref="F47">QWXOR(REPT("0",8)&amp;DEC2HEX((240 - B47*16 + B47*1),8),F45)</f>
        <v>E7D7748797C6740B</v>
      </c>
      <c r="G47" s="25" t="str">
        <f t="shared" ref="G47:H47" si="12">G45</f>
        <v>82C7A6C3680AD136</v>
      </c>
      <c r="H47" s="25" t="str">
        <f t="shared" si="12"/>
        <v>9D301A030B6C0439</v>
      </c>
    </row>
    <row r="48" spans="1:8" x14ac:dyDescent="0.3">
      <c r="A48" s="80"/>
      <c r="B48" s="81"/>
      <c r="D48" s="25" t="str" cm="1">
        <f t="array" ref="D48">QWXOR(D47,H47)</f>
        <v>AF3DEBD5329BE470</v>
      </c>
      <c r="E48" s="25" t="str">
        <f t="shared" ref="E48" si="13">E47</f>
        <v>7481FA9478A69858</v>
      </c>
      <c r="F48" s="25" t="str" cm="1">
        <f t="array" ref="F48">QWXOR(F47,E47)</f>
        <v>93568E13EF60EC53</v>
      </c>
      <c r="G48" s="25" t="str">
        <f t="shared" ref="G48" si="14">G47</f>
        <v>82C7A6C3680AD136</v>
      </c>
      <c r="H48" s="25" t="str" cm="1">
        <f t="array" ref="H48">QWXOR(G47,H47)</f>
        <v>1FF7BCC06366D50F</v>
      </c>
    </row>
    <row r="49" spans="1:17" x14ac:dyDescent="0.3">
      <c r="A49" s="80"/>
      <c r="B49" s="81"/>
      <c r="D49" s="25" t="str" cm="1">
        <f t="array" ref="D49">QWXOR(D48,QWAND(QWINV(E48),F48))</f>
        <v>2C6BEFD6B5DB8073</v>
      </c>
      <c r="E49" s="25" t="str" cm="1">
        <f t="array" ref="E49">QWXOR(E48,QWAND(QWINV(F48),G48))</f>
        <v>7400DA5478AC897C</v>
      </c>
      <c r="F49" s="25" t="str" cm="1">
        <f t="array" ref="F49">QWXOR(F48,QWAND(QWINV(G48),H48))</f>
        <v>8E669613EC04E85A</v>
      </c>
      <c r="G49" s="25" t="str" cm="1">
        <f t="array" ref="G49">QWXOR(G48,QWAND(QWINV(H48),D48))</f>
        <v>22CFE5D67893F146</v>
      </c>
      <c r="H49" s="25" t="str" cm="1">
        <f t="array" ref="H49">QWXOR(H48,QWAND(QWINV(D48),E48))</f>
        <v>4F77ACC02B42CD07</v>
      </c>
    </row>
    <row r="50" spans="1:17" x14ac:dyDescent="0.3">
      <c r="A50" s="80"/>
      <c r="B50" s="81"/>
      <c r="D50" s="25" t="str" cm="1">
        <f t="array" ref="D50">QWXOR(D49,H49)</f>
        <v>631C43169E994D74</v>
      </c>
      <c r="E50" s="25" t="str" cm="1">
        <f t="array" ref="E50">QWXOR(D49,E49)</f>
        <v>586B3582CD77090F</v>
      </c>
      <c r="F50" s="25" t="str" cm="1">
        <f t="array" ref="F50">QWINV(F49)</f>
        <v>719969EC13FB17A5</v>
      </c>
      <c r="G50" s="25" t="str" cm="1">
        <f t="array" ref="G50">QWXOR(G49,F49)</f>
        <v>ACA973C59497191C</v>
      </c>
      <c r="H50" s="25" t="str">
        <f t="shared" ref="H50" si="15">H49</f>
        <v>4F77ACC02B42CD07</v>
      </c>
    </row>
    <row r="51" spans="1:17" x14ac:dyDescent="0.3">
      <c r="A51" s="80"/>
      <c r="B51" s="81"/>
      <c r="D51" s="25" t="str" cm="1">
        <f t="array" ref="D51">QWXOR(D50,QWXOR(QWROTR(D50,19),QWROTR(D50,28)))</f>
        <v>A3261833273FAFCE</v>
      </c>
      <c r="E51" s="25" t="str" cm="1">
        <f t="array" ref="E51">QWXOR(E50,QWXOR(QWROTR(E50,61),QWROTR(E50,39)))</f>
        <v>9EA87786B87F971E</v>
      </c>
      <c r="F51" s="25" t="str" cm="1">
        <f t="array" ref="F51">QWXOR(F50,QWXOR(QWROTR(F50,1),QWROTR(F50,6)))</f>
        <v>5C93B8BDAA497029</v>
      </c>
      <c r="G51" s="25" t="str" cm="1">
        <f t="array" ref="G51">QWXOR(G50,QWXOR(QWROTR(G50,10),QWROTR(G50,17)))</f>
        <v>670C0FCDDC10F691</v>
      </c>
      <c r="H51" s="25" t="str" cm="1">
        <f t="array" ref="H51">QWXOR(H50,QWXOR(QWROTR(H50,7),QWROTR(H50,41)))</f>
        <v>21FCE2FF28B3F34B</v>
      </c>
    </row>
    <row r="52" spans="1:17" x14ac:dyDescent="0.3">
      <c r="D52" s="25"/>
      <c r="E52" s="25"/>
      <c r="F52" s="25"/>
      <c r="G52" s="25"/>
      <c r="H52" s="25"/>
    </row>
    <row r="53" spans="1:17" ht="14.4" customHeight="1" x14ac:dyDescent="0.3">
      <c r="A53" s="80" t="s">
        <v>17</v>
      </c>
      <c r="B53" s="81">
        <v>9</v>
      </c>
      <c r="D53" s="25" t="str">
        <f t="shared" ref="D53:E53" si="16">D51</f>
        <v>A3261833273FAFCE</v>
      </c>
      <c r="E53" s="25" t="str">
        <f t="shared" si="16"/>
        <v>9EA87786B87F971E</v>
      </c>
      <c r="F53" s="25" t="str" cm="1">
        <f t="array" ref="F53">QWXOR(REPT("0",8)&amp;DEC2HEX((240 - B53*16 + B53*1),8),F51)</f>
        <v>5C93B8BDAA497040</v>
      </c>
      <c r="G53" s="25" t="str">
        <f t="shared" ref="G53:H53" si="17">G51</f>
        <v>670C0FCDDC10F691</v>
      </c>
      <c r="H53" s="25" t="str">
        <f t="shared" si="17"/>
        <v>21FCE2FF28B3F34B</v>
      </c>
    </row>
    <row r="54" spans="1:17" x14ac:dyDescent="0.3">
      <c r="A54" s="80"/>
      <c r="B54" s="81"/>
      <c r="D54" s="25" t="str" cm="1">
        <f t="array" ref="D54">QWXOR(D53,H53)</f>
        <v>82DAFACC0F8C5C85</v>
      </c>
      <c r="E54" s="25" t="str">
        <f t="shared" ref="E54" si="18">E53</f>
        <v>9EA87786B87F971E</v>
      </c>
      <c r="F54" s="25" t="str" cm="1">
        <f t="array" ref="F54">QWXOR(F53,E53)</f>
        <v>C23BCF3B1236E75E</v>
      </c>
      <c r="G54" s="25" t="str">
        <f t="shared" ref="G54" si="19">G53</f>
        <v>670C0FCDDC10F691</v>
      </c>
      <c r="H54" s="25" t="str" cm="1">
        <f t="array" ref="H54">QWXOR(G53,H53)</f>
        <v>46F0ED32F4A305DA</v>
      </c>
    </row>
    <row r="55" spans="1:17" x14ac:dyDescent="0.3">
      <c r="A55" s="80"/>
      <c r="B55" s="81"/>
      <c r="D55" s="25" t="str" cm="1">
        <f t="array" ref="D55">QWXOR(D54,QWAND(QWINV(E54),F54))</f>
        <v>C2C972F50D8C3CC5</v>
      </c>
      <c r="E55" s="25" t="str" cm="1">
        <f t="array" ref="E55">QWXOR(E54,QWAND(QWINV(F54),G54))</f>
        <v>BBAC7742747F879F</v>
      </c>
      <c r="F55" s="25" t="str" cm="1">
        <f t="array" ref="F55">QWXOR(F54,QWAND(QWINV(G54),H54))</f>
        <v>C2CB2F093295E614</v>
      </c>
      <c r="G55" s="25" t="str" cm="1">
        <f t="array" ref="G55">QWXOR(G54,QWAND(QWINV(H54),D54))</f>
        <v>E7061D01D71CAE94</v>
      </c>
      <c r="H55" s="25" t="str" cm="1">
        <f t="array" ref="H55">QWXOR(H54,QWAND(QWINV(D54),E54))</f>
        <v>5AD0E83044D086C0</v>
      </c>
    </row>
    <row r="56" spans="1:17" x14ac:dyDescent="0.3">
      <c r="A56" s="80"/>
      <c r="B56" s="81"/>
      <c r="D56" s="25" t="str" cm="1">
        <f t="array" ref="D56">QWXOR(D55,H55)</f>
        <v>98199AC5495CBA05</v>
      </c>
      <c r="E56" s="25" t="str" cm="1">
        <f t="array" ref="E56">QWXOR(D55,E55)</f>
        <v>796505B779F3BB5A</v>
      </c>
      <c r="F56" s="25" t="str" cm="1">
        <f t="array" ref="F56">QWINV(F55)</f>
        <v>3D34D0F6CD6A19EB</v>
      </c>
      <c r="G56" s="25" t="str" cm="1">
        <f t="array" ref="G56">QWXOR(G55,F55)</f>
        <v>25CD3208E5894880</v>
      </c>
      <c r="H56" s="25" t="str">
        <f t="shared" ref="H56" si="20">H55</f>
        <v>5AD0E83044D086C0</v>
      </c>
    </row>
    <row r="57" spans="1:17" x14ac:dyDescent="0.3">
      <c r="A57" s="80"/>
      <c r="B57" s="81"/>
      <c r="D57" s="25" t="str" cm="1">
        <f t="array" ref="D57">QWXOR(D56,QWXOR(QWROTR(D56,19),QWROTR(D56,28)))</f>
        <v>9A92899FFB9DBF7A</v>
      </c>
      <c r="E57" s="25" t="str" cm="1">
        <f t="array" ref="E57">QWXOR(E56,QWXOR(QWROTR(E56,61),QWROTR(E56,39)))</f>
        <v>DCBECF7A029CAB82</v>
      </c>
      <c r="F57" s="25" t="str" cm="1">
        <f t="array" ref="F57">QWXOR(F56,QWXOR(QWROTR(F56,1),QWROTR(F56,6)))</f>
        <v>0F5A6BCE70EABD79</v>
      </c>
      <c r="G57" s="25" t="str" cm="1">
        <f t="array" ref="G57">QWXOR(G56,QWXOR(QWROTR(G56,10),QWROTR(G56,17)))</f>
        <v>A18453A2FEB45816</v>
      </c>
      <c r="H57" s="25" t="str" cm="1">
        <f t="array" ref="H57">QWXOR(H56,QWXOR(QWROTR(H56,7),QWROTR(H56,41)))</f>
        <v>C24721A344744FB9</v>
      </c>
    </row>
    <row r="58" spans="1:17" x14ac:dyDescent="0.3">
      <c r="D58" s="25"/>
      <c r="E58" s="25"/>
      <c r="F58" s="25"/>
      <c r="G58" s="25"/>
      <c r="H58" s="25"/>
    </row>
    <row r="59" spans="1:17" ht="14.4" customHeight="1" x14ac:dyDescent="0.3">
      <c r="A59" s="80" t="s">
        <v>17</v>
      </c>
      <c r="B59" s="81">
        <v>10</v>
      </c>
      <c r="D59" s="25" t="str">
        <f t="shared" ref="D59:E59" si="21">D57</f>
        <v>9A92899FFB9DBF7A</v>
      </c>
      <c r="E59" s="25" t="str">
        <f t="shared" si="21"/>
        <v>DCBECF7A029CAB82</v>
      </c>
      <c r="F59" s="25" t="str" cm="1">
        <f t="array" ref="F59">QWXOR(REPT("0",8)&amp;DEC2HEX((240 - B59*16 + B59*1),8),F57)</f>
        <v>0F5A6BCE70EABD23</v>
      </c>
      <c r="G59" s="25" t="str">
        <f t="shared" ref="G59:H59" si="22">G57</f>
        <v>A18453A2FEB45816</v>
      </c>
      <c r="H59" s="25" t="str">
        <f t="shared" si="22"/>
        <v>C24721A344744FB9</v>
      </c>
    </row>
    <row r="60" spans="1:17" x14ac:dyDescent="0.3">
      <c r="A60" s="80"/>
      <c r="B60" s="81"/>
      <c r="D60" s="25" t="str" cm="1">
        <f t="array" ref="D60">QWXOR(D59,H59)</f>
        <v>58D5A83CBFE9F0C3</v>
      </c>
      <c r="E60" s="25" t="str">
        <f t="shared" ref="E60" si="23">E59</f>
        <v>DCBECF7A029CAB82</v>
      </c>
      <c r="F60" s="25" t="str" cm="1">
        <f t="array" ref="F60">QWXOR(F59,E59)</f>
        <v>D3E4A4B4727616A1</v>
      </c>
      <c r="G60" s="25" t="str">
        <f t="shared" ref="G60" si="24">G59</f>
        <v>A18453A2FEB45816</v>
      </c>
      <c r="H60" s="25" t="str" cm="1">
        <f t="array" ref="H60">QWXOR(G59,H59)</f>
        <v>63C37201BAC017AF</v>
      </c>
    </row>
    <row r="61" spans="1:17" x14ac:dyDescent="0.3">
      <c r="A61" s="80"/>
      <c r="B61" s="81"/>
      <c r="D61" s="25" t="str" cm="1">
        <f t="array" ref="D61">QWXOR(D60,QWAND(QWINV(E60),F60))</f>
        <v>5B9588B8CF8BE4E2</v>
      </c>
      <c r="E61" s="25" t="str" cm="1">
        <f t="array" ref="E61">QWXOR(E60,QWAND(QWINV(F60),G60))</f>
        <v>FCBE9C788E1CE394</v>
      </c>
      <c r="F61" s="25" t="str" cm="1">
        <f t="array" ref="F61">QWXOR(F60,QWAND(QWINV(G60),H60))</f>
        <v>91A784B572361108</v>
      </c>
      <c r="G61" s="25" t="str" cm="1">
        <f t="array" ref="G61">QWXOR(G60,QWAND(QWINV(H60),D60))</f>
        <v>B990DB9EFB9DB856</v>
      </c>
      <c r="H61" s="25" t="str" cm="1">
        <f t="array" ref="H61">QWXOR(H60,QWAND(QWINV(D60),E60))</f>
        <v>E7E93543BAD41CAF</v>
      </c>
    </row>
    <row r="62" spans="1:17" x14ac:dyDescent="0.3">
      <c r="A62" s="80"/>
      <c r="B62" s="81"/>
      <c r="D62" s="25" t="str" cm="1">
        <f t="array" ref="D62">QWXOR(D61,H61)</f>
        <v>BC7CBDFB755FF84D</v>
      </c>
      <c r="E62" s="25" t="str" cm="1">
        <f t="array" ref="E62">QWXOR(D61,E61)</f>
        <v>A72B14C041970776</v>
      </c>
      <c r="F62" s="25" t="str" cm="1">
        <f t="array" ref="F62">QWINV(F61)</f>
        <v>6E587B4A8DC9EEF7</v>
      </c>
      <c r="G62" s="25" t="str" cm="1">
        <f t="array" ref="G62">QWXOR(G61,F61)</f>
        <v>28375F2B89ABA95E</v>
      </c>
      <c r="H62" s="25" t="str">
        <f t="shared" ref="H62" si="25">H61</f>
        <v>E7E93543BAD41CAF</v>
      </c>
    </row>
    <row r="63" spans="1:17" x14ac:dyDescent="0.3">
      <c r="A63" s="80"/>
      <c r="B63" s="81"/>
      <c r="D63" s="25" t="str" cm="1">
        <f t="array" ref="D63">QWXOR(D62,QWXOR(QWROTR(D62,19),QWROTR(D62,28)))</f>
        <v>168A8EAF252B4951</v>
      </c>
      <c r="E63" s="25" t="str" cm="1">
        <f t="array" ref="E63">QWXOR(E62,QWXOR(QWROTR(E62,61),QWROTR(E62,39)))</f>
        <v>1EF09CCCA0616AEA</v>
      </c>
      <c r="F63" s="25" t="str" cm="1">
        <f t="array" ref="F63">QWXOR(F62,QWXOR(QWROTR(F62,1),QWROTR(F62,6)))</f>
        <v>04CD2702E11A3E37</v>
      </c>
      <c r="G63" s="25" t="str" cm="1">
        <f t="array" ref="G63">QWXOR(G62,QWXOR(QWROTR(G62,10),QWROTR(G62,17)))</f>
        <v>AB1246E7ECDC0761</v>
      </c>
      <c r="H63" s="25" t="str" cm="1">
        <f t="array" ref="H63">QWXOR(H62,QWXOR(QWROTR(H62,7),QWROTR(H62,41)))</f>
        <v>19FB8D276A52400C</v>
      </c>
    </row>
    <row r="64" spans="1:17" x14ac:dyDescent="0.3">
      <c r="D64" s="25"/>
      <c r="E64" s="25"/>
      <c r="F64" s="25"/>
      <c r="G64" s="25"/>
      <c r="H64" s="25"/>
      <c r="M64" s="1"/>
      <c r="N64" s="1"/>
      <c r="O64" s="1"/>
      <c r="P64" s="1"/>
      <c r="Q64" s="1"/>
    </row>
    <row r="65" spans="1:15" x14ac:dyDescent="0.3">
      <c r="A65" s="80" t="s">
        <v>17</v>
      </c>
      <c r="B65" s="81">
        <v>11</v>
      </c>
      <c r="D65" s="25" t="str">
        <f t="shared" ref="D65:E65" si="26">D63</f>
        <v>168A8EAF252B4951</v>
      </c>
      <c r="E65" s="25" t="str">
        <f t="shared" si="26"/>
        <v>1EF09CCCA0616AEA</v>
      </c>
      <c r="F65" s="25" t="str" cm="1">
        <f t="array" ref="F65">QWXOR(REPT("0",8)&amp;DEC2HEX((240 - B65*16 + B65*1),8),F63)</f>
        <v>04CD2702E11A3E7C</v>
      </c>
      <c r="G65" s="25" t="str">
        <f t="shared" ref="G65:H65" si="27">G63</f>
        <v>AB1246E7ECDC0761</v>
      </c>
      <c r="H65" s="25" t="str">
        <f t="shared" si="27"/>
        <v>19FB8D276A52400C</v>
      </c>
    </row>
    <row r="66" spans="1:15" x14ac:dyDescent="0.3">
      <c r="A66" s="80"/>
      <c r="B66" s="81"/>
      <c r="D66" s="25" t="str" cm="1">
        <f t="array" ref="D66">QWXOR(D65,H65)</f>
        <v>0F7103884F79095D</v>
      </c>
      <c r="E66" s="25" t="str">
        <f t="shared" ref="E66" si="28">E65</f>
        <v>1EF09CCCA0616AEA</v>
      </c>
      <c r="F66" s="25" t="str" cm="1">
        <f t="array" ref="F66">QWXOR(F65,E65)</f>
        <v>1A3DBBCE417B5496</v>
      </c>
      <c r="G66" s="25" t="str">
        <f t="shared" ref="G66" si="29">G65</f>
        <v>AB1246E7ECDC0761</v>
      </c>
      <c r="H66" s="25" t="str" cm="1">
        <f t="array" ref="H66">QWXOR(G65,H65)</f>
        <v>B2E9CBC0868E476D</v>
      </c>
      <c r="N66" s="1"/>
      <c r="O66" s="1"/>
    </row>
    <row r="67" spans="1:15" x14ac:dyDescent="0.3">
      <c r="A67" s="80"/>
      <c r="B67" s="81"/>
      <c r="D67" s="25" t="str" cm="1">
        <f t="array" ref="D67">QWXOR(D66,QWAND(QWINV(E66),F66))</f>
        <v>0F7C208A0E631D49</v>
      </c>
      <c r="E67" s="25" t="str" cm="1">
        <f t="array" ref="E67">QWXOR(E66,QWAND(QWINV(F66),G66))</f>
        <v>BFF2D8ED0CE5698B</v>
      </c>
      <c r="F67" s="25" t="str" cm="1">
        <f t="array" ref="F67">QWXOR(F66,QWAND(QWINV(G66),H66))</f>
        <v>0AD432CE4379149A</v>
      </c>
      <c r="G67" s="25" t="str" cm="1">
        <f t="array" ref="G67">QWXOR(G66,QWAND(QWINV(H66),D66))</f>
        <v>A60246EFA5AD0F71</v>
      </c>
      <c r="H67" s="25" t="str" cm="1">
        <f t="array" ref="H67">QWXOR(H66,QWAND(QWINV(D66),E66))</f>
        <v>A2695784268E25CF</v>
      </c>
    </row>
    <row r="68" spans="1:15" x14ac:dyDescent="0.3">
      <c r="A68" s="80"/>
      <c r="B68" s="81"/>
      <c r="D68" s="25" t="str" cm="1">
        <f t="array" ref="D68">QWXOR(D67,H67)</f>
        <v>AD15770E28ED3886</v>
      </c>
      <c r="E68" s="25" t="str" cm="1">
        <f t="array" ref="E68">QWXOR(D67,E67)</f>
        <v>B08EF867028674C2</v>
      </c>
      <c r="F68" s="25" t="str" cm="1">
        <f t="array" ref="F68">QWINV(F67)</f>
        <v>F52BCD31BC86EB65</v>
      </c>
      <c r="G68" s="25" t="str" cm="1">
        <f t="array" ref="G68">QWXOR(G67,F67)</f>
        <v>ACD67421E6D41BEB</v>
      </c>
      <c r="H68" s="25" t="str">
        <f t="shared" ref="H68" si="30">H67</f>
        <v>A2695784268E25CF</v>
      </c>
    </row>
    <row r="69" spans="1:15" x14ac:dyDescent="0.3">
      <c r="A69" s="80"/>
      <c r="B69" s="81"/>
      <c r="D69" s="25" t="str" cm="1">
        <f t="array" ref="D69">QWXOR(D68,QWXOR(QWROTR(D68,19),QWROTR(D68,28)))</f>
        <v>84D62AC6575B8D79</v>
      </c>
      <c r="E69" s="25" t="str" cm="1">
        <f t="array" ref="E69">QWXOR(E68,QWXOR(QWROTR(E68,61),QWROTR(E68,39)))</f>
        <v>FAFC37B693D4CF27</v>
      </c>
      <c r="F69" s="25" t="str" cm="1">
        <f t="array" ref="F69">QWXOR(F68,QWXOR(QWROTR(F68,1),QWROTR(F68,6)))</f>
        <v>986A849DA437857A</v>
      </c>
      <c r="G69" s="25" t="str" cm="1">
        <f t="array" ref="G69">QWXOR(G68,QWXOR(QWROTR(G68,10),QWROTR(G68,17)))</f>
        <v>5BC897D7D4BD5D87</v>
      </c>
      <c r="H69" s="25" t="str" cm="1">
        <f t="array" ref="H69">QWXOR(H68,QWXOR(QWROTR(H68,7),QWROTR(H68,41)))</f>
        <v>FF3EC239C9120D2F</v>
      </c>
    </row>
  </sheetData>
  <mergeCells count="19">
    <mergeCell ref="A59:A63"/>
    <mergeCell ref="B59:B63"/>
    <mergeCell ref="A65:A69"/>
    <mergeCell ref="B65:B69"/>
    <mergeCell ref="A41:A45"/>
    <mergeCell ref="B41:B45"/>
    <mergeCell ref="A47:A51"/>
    <mergeCell ref="B47:B51"/>
    <mergeCell ref="A53:A57"/>
    <mergeCell ref="B53:B57"/>
    <mergeCell ref="E4:H4"/>
    <mergeCell ref="E6:G7"/>
    <mergeCell ref="N6:P7"/>
    <mergeCell ref="B35:B39"/>
    <mergeCell ref="A35:A39"/>
    <mergeCell ref="B29:B33"/>
    <mergeCell ref="A29:A33"/>
    <mergeCell ref="A23:A27"/>
    <mergeCell ref="B23:B27"/>
  </mergeCells>
  <conditionalFormatting sqref="M5:R45 A23:K70">
    <cfRule type="expression" dxfId="0" priority="2">
      <formula>LEN($E$3)&lt;=32</formula>
    </cfRule>
  </conditionalFormatting>
  <pageMargins left="0.7" right="0.7" top="0.78740157499999996" bottom="0.78740157499999996" header="0.3" footer="0.3"/>
  <ignoredErrors>
    <ignoredError sqref="D24:F6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A35F-39EC-47BF-B1E4-124107218E5E}">
  <dimension ref="A3:J87"/>
  <sheetViews>
    <sheetView showGridLines="0" showRowColHeaders="0" zoomScaleNormal="100" workbookViewId="0"/>
  </sheetViews>
  <sheetFormatPr baseColWidth="10" defaultRowHeight="14.4" x14ac:dyDescent="0.3"/>
  <cols>
    <col min="1" max="2" width="5.77734375" customWidth="1"/>
    <col min="3" max="3" width="2.77734375" customWidth="1"/>
    <col min="4" max="8" width="17.33203125" style="1" customWidth="1"/>
    <col min="9" max="9" width="4.109375" customWidth="1"/>
    <col min="10" max="10" width="20.6640625" customWidth="1"/>
  </cols>
  <sheetData>
    <row r="3" spans="1:10" x14ac:dyDescent="0.3">
      <c r="D3" s="1" t="s">
        <v>30</v>
      </c>
      <c r="E3" s="89" t="str">
        <f>Overview!D9</f>
        <v>00000000000000000000000074657374</v>
      </c>
      <c r="F3" s="89"/>
    </row>
    <row r="4" spans="1:10" x14ac:dyDescent="0.3">
      <c r="D4" s="1" t="s">
        <v>20</v>
      </c>
      <c r="E4" s="4" t="str" cm="1">
        <f t="array" ref="E4">LITTLEENDIAN(MID(E3,1,16))</f>
        <v>0000000000000000</v>
      </c>
      <c r="F4" s="14" t="str" cm="1">
        <f t="array" ref="F4">LITTLEENDIAN(MID(E3,17,16))</f>
        <v>7473657400000000</v>
      </c>
    </row>
    <row r="5" spans="1:10" x14ac:dyDescent="0.3">
      <c r="E5" s="13"/>
    </row>
    <row r="7" spans="1:10" x14ac:dyDescent="0.3"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</row>
    <row r="8" spans="1:10" x14ac:dyDescent="0.3">
      <c r="D8" s="25" t="str">
        <f>process_plaintext!N17</f>
        <v>84D62BB2243EF959</v>
      </c>
      <c r="E8" s="25" t="str">
        <f>process_plaintext!O17</f>
        <v>FAFC37B693D4CF27</v>
      </c>
      <c r="F8" s="25" t="str">
        <f>process_plaintext!O10</f>
        <v>986A849DA437857A</v>
      </c>
      <c r="G8" s="25" t="str">
        <f>process_plaintext!P10</f>
        <v>5BC897D7D4BD5D87</v>
      </c>
      <c r="H8" s="25" t="str">
        <f>process_plaintext!Q10</f>
        <v>FF3EC239C9120D2F</v>
      </c>
    </row>
    <row r="9" spans="1:10" x14ac:dyDescent="0.3">
      <c r="D9" s="25"/>
      <c r="E9" s="25"/>
      <c r="F9" s="25"/>
      <c r="G9" s="25"/>
      <c r="H9" s="25"/>
    </row>
    <row r="10" spans="1:10" x14ac:dyDescent="0.3">
      <c r="D10" s="25" t="str">
        <f>D8</f>
        <v>84D62BB2243EF959</v>
      </c>
      <c r="E10" s="25" t="str">
        <f>E8</f>
        <v>FAFC37B693D4CF27</v>
      </c>
      <c r="F10" s="25" t="str" cm="1">
        <f t="array" ref="F10">QWXOR(F8,E4)</f>
        <v>986A849DA437857A</v>
      </c>
      <c r="G10" s="25" t="str" cm="1">
        <f t="array" ref="G10">QWXOR(G8,F4)</f>
        <v>2FBBF2A3D4BD5D87</v>
      </c>
      <c r="H10" s="25" t="str">
        <f>H8</f>
        <v>FF3EC239C9120D2F</v>
      </c>
      <c r="J10" s="8" t="s">
        <v>31</v>
      </c>
    </row>
    <row r="11" spans="1:10" x14ac:dyDescent="0.3">
      <c r="D11" s="25"/>
      <c r="E11" s="25"/>
      <c r="F11" s="25"/>
      <c r="G11" s="25"/>
      <c r="H11" s="25"/>
    </row>
    <row r="12" spans="1:10" x14ac:dyDescent="0.3">
      <c r="A12" s="80" t="s">
        <v>17</v>
      </c>
      <c r="B12" s="81">
        <v>0</v>
      </c>
      <c r="D12" s="25" t="str">
        <f>D10</f>
        <v>84D62BB2243EF959</v>
      </c>
      <c r="E12" s="25" t="str">
        <f>E10</f>
        <v>FAFC37B693D4CF27</v>
      </c>
      <c r="F12" s="25" t="str" cm="1">
        <f t="array" ref="F12">QWXOR(REPT("0",8)&amp;DEC2HEX((240 - B12*16 + B12*1),8),F10)</f>
        <v>986A849DA437858A</v>
      </c>
      <c r="G12" s="25" t="str">
        <f>G10</f>
        <v>2FBBF2A3D4BD5D87</v>
      </c>
      <c r="H12" s="25" t="str">
        <f>H10</f>
        <v>FF3EC239C9120D2F</v>
      </c>
      <c r="J12" s="8" t="s">
        <v>9</v>
      </c>
    </row>
    <row r="13" spans="1:10" x14ac:dyDescent="0.3">
      <c r="A13" s="80"/>
      <c r="B13" s="81"/>
      <c r="D13" s="25" t="str" cm="1">
        <f t="array" ref="D13">QWXOR(D12,H12)</f>
        <v>7BE8E98BED2CF476</v>
      </c>
      <c r="E13" s="25" t="str">
        <f>E12</f>
        <v>FAFC37B693D4CF27</v>
      </c>
      <c r="F13" s="25" t="str" cm="1">
        <f t="array" ref="F13">QWXOR(F12,E12)</f>
        <v>6296B32B37E34AAD</v>
      </c>
      <c r="G13" s="25" t="str">
        <f>G12</f>
        <v>2FBBF2A3D4BD5D87</v>
      </c>
      <c r="H13" s="25" t="str" cm="1">
        <f t="array" ref="H13">QWXOR(G12,H12)</f>
        <v>D085309A1DAF50A8</v>
      </c>
      <c r="J13" s="79" t="s">
        <v>10</v>
      </c>
    </row>
    <row r="14" spans="1:10" x14ac:dyDescent="0.3">
      <c r="A14" s="80"/>
      <c r="B14" s="81"/>
      <c r="D14" s="25" t="str" cm="1">
        <f t="array" ref="D14">QWXOR(D13,QWAND(QWINV(E13),F13))</f>
        <v>7BEA6982C90FF4FE</v>
      </c>
      <c r="E14" s="25" t="str" cm="1">
        <f t="array" ref="E14">QWXOR(E13,QWAND(QWINV(F13),G13))</f>
        <v>F7D5773653C8DA25</v>
      </c>
      <c r="F14" s="25" t="str" cm="1">
        <f t="array" ref="F14">QWXOR(F13,QWAND(QWINV(G13),H13))</f>
        <v>B292B3333EE14A85</v>
      </c>
      <c r="G14" s="25" t="str" cm="1">
        <f t="array" ref="G14">QWXOR(G13,QWAND(QWINV(H13),D13))</f>
        <v>04D33BA234BDF9D1</v>
      </c>
      <c r="H14" s="25" t="str" cm="1">
        <f t="array" ref="H14">QWXOR(H13,QWAND(QWINV(D13),E13))</f>
        <v>509126AE0F7F5BA9</v>
      </c>
      <c r="J14" s="79"/>
    </row>
    <row r="15" spans="1:10" x14ac:dyDescent="0.3">
      <c r="A15" s="80"/>
      <c r="B15" s="81"/>
      <c r="D15" s="25" t="str" cm="1">
        <f t="array" ref="D15">QWXOR(D14,H14)</f>
        <v>2B7B4F2CC670AF57</v>
      </c>
      <c r="E15" s="25" t="str" cm="1">
        <f t="array" ref="E15">QWXOR(D14,E14)</f>
        <v>8C3F1EB49AC72EDB</v>
      </c>
      <c r="F15" s="25" t="str" cm="1">
        <f t="array" ref="F15">QWINV(F14)</f>
        <v>4D6D4CCCC11EB57A</v>
      </c>
      <c r="G15" s="25" t="str" cm="1">
        <f t="array" ref="G15">QWXOR(G14,F14)</f>
        <v>B64188910A5CB354</v>
      </c>
      <c r="H15" s="25" t="str">
        <f>H14</f>
        <v>509126AE0F7F5BA9</v>
      </c>
      <c r="J15" s="79"/>
    </row>
    <row r="16" spans="1:10" x14ac:dyDescent="0.3">
      <c r="A16" s="80"/>
      <c r="B16" s="81"/>
      <c r="D16" s="25" t="str" cm="1">
        <f t="array" ref="D16">QWXOR(D15,QWXOR(QWROTR(D15,19),QWROTR(D15,28)))</f>
        <v>599B5F311821C555</v>
      </c>
      <c r="E16" s="25" t="str" cm="1">
        <f t="array" ref="E16">QWXOR(E15,QWXOR(QWROTR(E15,61),QWROTR(E15,39)))</f>
        <v>84F2654DFBE6263A</v>
      </c>
      <c r="F16" s="25" t="str" cm="1">
        <f t="array" ref="F16">QWXOR(F15,QWXOR(QWROTR(F15,1),QWROTR(F15,6)))</f>
        <v>82EE5F9992959512</v>
      </c>
      <c r="G16" s="25" t="str" cm="1">
        <f t="array" ref="G16">QWXOR(G15,QWXOR(QWROTR(G15,10),QWROTR(G15,17)))</f>
        <v>3AC643D3EA56A156</v>
      </c>
      <c r="H16" s="25" t="str" cm="1">
        <f t="array" ref="H16">QWXOR(H15,QWXOR(QWROTR(H15,7),QWROTR(H15,41)))</f>
        <v>5537BB4E87C9ED8D</v>
      </c>
      <c r="J16" s="7" t="s">
        <v>11</v>
      </c>
    </row>
    <row r="17" spans="1:10" x14ac:dyDescent="0.3">
      <c r="D17" s="25"/>
      <c r="E17" s="25"/>
      <c r="F17" s="25"/>
      <c r="G17" s="25"/>
      <c r="H17" s="25"/>
      <c r="J17" s="7"/>
    </row>
    <row r="18" spans="1:10" x14ac:dyDescent="0.3">
      <c r="A18" s="80" t="s">
        <v>17</v>
      </c>
      <c r="B18" s="81">
        <v>1</v>
      </c>
      <c r="D18" s="25" t="str">
        <f>D16</f>
        <v>599B5F311821C555</v>
      </c>
      <c r="E18" s="25" t="str">
        <f>E16</f>
        <v>84F2654DFBE6263A</v>
      </c>
      <c r="F18" s="25" t="str" cm="1">
        <f t="array" ref="F18">QWXOR(REPT("0",8)&amp;DEC2HEX((240 - B18*16 + B18*1),8),F16)</f>
        <v>82EE5F99929595F3</v>
      </c>
      <c r="G18" s="25" t="str">
        <f>G16</f>
        <v>3AC643D3EA56A156</v>
      </c>
      <c r="H18" s="25" t="str">
        <f>H16</f>
        <v>5537BB4E87C9ED8D</v>
      </c>
      <c r="J18" s="8" t="s">
        <v>9</v>
      </c>
    </row>
    <row r="19" spans="1:10" x14ac:dyDescent="0.3">
      <c r="A19" s="80"/>
      <c r="B19" s="81"/>
      <c r="D19" s="25" t="str" cm="1">
        <f t="array" ref="D19">QWXOR(D18,H18)</f>
        <v>0CACE47F9FE828D8</v>
      </c>
      <c r="E19" s="25" t="str">
        <f>E18</f>
        <v>84F2654DFBE6263A</v>
      </c>
      <c r="F19" s="25" t="str" cm="1">
        <f t="array" ref="F19">QWXOR(F18,E18)</f>
        <v>061C3AD46973B3C9</v>
      </c>
      <c r="G19" s="25" t="str">
        <f>G18</f>
        <v>3AC643D3EA56A156</v>
      </c>
      <c r="H19" s="25" t="str" cm="1">
        <f t="array" ref="H19">QWXOR(G18,H18)</f>
        <v>6FF1F89D6D9F4CDB</v>
      </c>
      <c r="J19" s="79" t="s">
        <v>10</v>
      </c>
    </row>
    <row r="20" spans="1:10" x14ac:dyDescent="0.3">
      <c r="A20" s="80"/>
      <c r="B20" s="81"/>
      <c r="D20" s="25" t="str" cm="1">
        <f t="array" ref="D20">QWXOR(D19,QWAND(QWINV(E19),F19))</f>
        <v>0EA0FEEF9FF9B919</v>
      </c>
      <c r="E20" s="25" t="str" cm="1">
        <f t="array" ref="E20">QWXOR(E19,QWAND(QWINV(F19),G19))</f>
        <v>BC30244E79E2262C</v>
      </c>
      <c r="F20" s="25" t="str" cm="1">
        <f t="array" ref="F20">QWXOR(F19,QWAND(QWINV(G19),H19))</f>
        <v>432D82D86CFAFF40</v>
      </c>
      <c r="G20" s="25" t="str" cm="1">
        <f t="array" ref="G20">QWXOR(G19,QWAND(QWINV(H19),D19))</f>
        <v>3ACA47B178368156</v>
      </c>
      <c r="H20" s="25" t="str" cm="1">
        <f t="array" ref="H20">QWXOR(H19,QWAND(QWINV(D19),E19))</f>
        <v>EFA3F99D0D994AF9</v>
      </c>
      <c r="J20" s="79"/>
    </row>
    <row r="21" spans="1:10" x14ac:dyDescent="0.3">
      <c r="A21" s="80"/>
      <c r="B21" s="81"/>
      <c r="D21" s="25" t="str" cm="1">
        <f t="array" ref="D21">QWXOR(D20,H20)</f>
        <v>E10307729260F3E0</v>
      </c>
      <c r="E21" s="25" t="str" cm="1">
        <f t="array" ref="E21">QWXOR(D20,E20)</f>
        <v>B290DAA1E61B9F35</v>
      </c>
      <c r="F21" s="25" t="str" cm="1">
        <f t="array" ref="F21">QWINV(F20)</f>
        <v>BCD27D27930500BF</v>
      </c>
      <c r="G21" s="25" t="str" cm="1">
        <f t="array" ref="G21">QWXOR(G20,F20)</f>
        <v>79E7C56914CC7E16</v>
      </c>
      <c r="H21" s="25" t="str">
        <f>H20</f>
        <v>EFA3F99D0D994AF9</v>
      </c>
      <c r="J21" s="79"/>
    </row>
    <row r="22" spans="1:10" x14ac:dyDescent="0.3">
      <c r="A22" s="80"/>
      <c r="B22" s="81"/>
      <c r="D22" s="25" t="str" cm="1">
        <f t="array" ref="D22">QWXOR(D21,QWXOR(QWROTR(D21,19),QWROTR(D21,28)))</f>
        <v>D970255CE2BED685</v>
      </c>
      <c r="E22" s="25" t="str" cm="1">
        <f t="array" ref="E22">QWXOR(E21,QWXOR(QWROTR(E21,61),QWROTR(E21,39)))</f>
        <v>65DA3890BDA2472D</v>
      </c>
      <c r="F22" s="25" t="str" cm="1">
        <f t="array" ref="F22">QWXOR(F21,QWXOR(QWROTR(F21,1),QWROTR(F21,6)))</f>
        <v>9C480A40C4CB94E2</v>
      </c>
      <c r="G22" s="25" t="str" cm="1">
        <f t="array" ref="G22">QWXOR(G21,QWXOR(QWROTR(G21,10),QWROTR(G21,17)))</f>
        <v>C372806BAC3DC76F</v>
      </c>
      <c r="H22" s="25" t="str" cm="1">
        <f t="array" ref="H22">QWXOR(H21,QWXOR(QWROTR(H21,7),QWROTR(H21,41)))</f>
        <v>D2FA72CB4B75A990</v>
      </c>
      <c r="J22" s="7" t="s">
        <v>11</v>
      </c>
    </row>
    <row r="23" spans="1:10" x14ac:dyDescent="0.3">
      <c r="D23" s="25"/>
      <c r="E23" s="25"/>
      <c r="F23" s="25"/>
      <c r="G23" s="25"/>
      <c r="H23" s="25"/>
      <c r="J23" s="7"/>
    </row>
    <row r="24" spans="1:10" x14ac:dyDescent="0.3">
      <c r="A24" s="80" t="s">
        <v>17</v>
      </c>
      <c r="B24" s="81">
        <v>2</v>
      </c>
      <c r="D24" s="25" t="str">
        <f t="shared" ref="D24:E24" si="0">D22</f>
        <v>D970255CE2BED685</v>
      </c>
      <c r="E24" s="25" t="str">
        <f t="shared" si="0"/>
        <v>65DA3890BDA2472D</v>
      </c>
      <c r="F24" s="25" t="str" cm="1">
        <f t="array" ref="F24">QWXOR(REPT("0",8)&amp;DEC2HEX((240 - B24*16 + B24*1),8),F22)</f>
        <v>9C480A40C4CB9430</v>
      </c>
      <c r="G24" s="25" t="str">
        <f t="shared" ref="G24:H24" si="1">G22</f>
        <v>C372806BAC3DC76F</v>
      </c>
      <c r="H24" s="25" t="str">
        <f t="shared" si="1"/>
        <v>D2FA72CB4B75A990</v>
      </c>
      <c r="J24" s="8" t="s">
        <v>9</v>
      </c>
    </row>
    <row r="25" spans="1:10" x14ac:dyDescent="0.3">
      <c r="A25" s="80"/>
      <c r="B25" s="81"/>
      <c r="D25" s="25" t="str" cm="1">
        <f t="array" ref="D25">QWXOR(D24,H24)</f>
        <v>0B8A5797A9CB7F15</v>
      </c>
      <c r="E25" s="25" t="str">
        <f t="shared" ref="E25" si="2">E24</f>
        <v>65DA3890BDA2472D</v>
      </c>
      <c r="F25" s="25" t="str" cm="1">
        <f t="array" ref="F25">QWXOR(F24,E24)</f>
        <v>F99232D07969D31D</v>
      </c>
      <c r="G25" s="25" t="str">
        <f t="shared" ref="G25" si="3">G24</f>
        <v>C372806BAC3DC76F</v>
      </c>
      <c r="H25" s="25" t="str" cm="1">
        <f t="array" ref="H25">QWXOR(G24,H24)</f>
        <v>1188F2A0E7486EFF</v>
      </c>
      <c r="J25" s="79" t="s">
        <v>10</v>
      </c>
    </row>
    <row r="26" spans="1:10" x14ac:dyDescent="0.3">
      <c r="A26" s="80"/>
      <c r="B26" s="81"/>
      <c r="D26" s="25" t="str" cm="1">
        <f t="array" ref="D26">QWXOR(D25,QWAND(QWINV(E25),F25))</f>
        <v>938A55D7E982EF05</v>
      </c>
      <c r="E26" s="25" t="str" cm="1">
        <f t="array" ref="E26">QWXOR(E25,QWAND(QWINV(F25),G25))</f>
        <v>67BAB8BB39B6434F</v>
      </c>
      <c r="F26" s="25" t="str" cm="1">
        <f t="array" ref="F26">QWXOR(F25,QWAND(QWINV(G25),H25))</f>
        <v>E91A40503A29FB8D</v>
      </c>
      <c r="G26" s="25" t="str" cm="1">
        <f t="array" ref="G26">QWXOR(G25,QWAND(QWINV(H25),D25))</f>
        <v>C970857CA4BED66F</v>
      </c>
      <c r="H26" s="25" t="str" cm="1">
        <f t="array" ref="H26">QWXOR(H25,QWAND(QWINV(D25),E25))</f>
        <v>75D8DAA0F3686ED7</v>
      </c>
      <c r="J26" s="79"/>
    </row>
    <row r="27" spans="1:10" x14ac:dyDescent="0.3">
      <c r="A27" s="80"/>
      <c r="B27" s="81"/>
      <c r="D27" s="25" t="str" cm="1">
        <f t="array" ref="D27">QWXOR(D26,H26)</f>
        <v>E6528F771AEA81D2</v>
      </c>
      <c r="E27" s="25" t="str" cm="1">
        <f t="array" ref="E27">QWXOR(D26,E26)</f>
        <v>F430ED6CD034AC4A</v>
      </c>
      <c r="F27" s="25" t="str" cm="1">
        <f t="array" ref="F27">QWINV(F26)</f>
        <v>16E5BFAFC5D60472</v>
      </c>
      <c r="G27" s="25" t="str" cm="1">
        <f t="array" ref="G27">QWXOR(G26,F26)</f>
        <v>206AC52C9E972DE2</v>
      </c>
      <c r="H27" s="25" t="str">
        <f t="shared" ref="H27" si="4">H26</f>
        <v>75D8DAA0F3686ED7</v>
      </c>
      <c r="J27" s="79"/>
    </row>
    <row r="28" spans="1:10" x14ac:dyDescent="0.3">
      <c r="A28" s="80"/>
      <c r="B28" s="81"/>
      <c r="D28" s="25" t="str" cm="1">
        <f t="array" ref="D28">QWXOR(D27,QWXOR(QWROTR(D27,19),QWROTR(D27,28)))</f>
        <v>18C0CE932E2C95FE</v>
      </c>
      <c r="E28" s="25" t="str" cm="1">
        <f t="array" ref="E28">QWXOR(E27,QWXOR(QWROTR(E27,61),QWROTR(E27,39)))</f>
        <v>8C17EF52C479AFC7</v>
      </c>
      <c r="F28" s="25" t="str" cm="1">
        <f t="array" ref="F28">QWXOR(F27,QWXOR(QWROTR(F27,1),QWROTR(F27,6)))</f>
        <v>D5CCF686982A5E5A</v>
      </c>
      <c r="G28" s="25" t="str" cm="1">
        <f t="array" ref="G28">QWXOR(G27,QWXOR(QWROTR(G27,10),QWROTR(G27,17)))</f>
        <v>CE13CFA8B726C762</v>
      </c>
      <c r="H28" s="25" t="str" cm="1">
        <f t="array" ref="H28">QWXOR(H27,QWXOR(QWROTR(H27,7),QWROTR(H27,41)))</f>
        <v>8B4ADF22D9345267</v>
      </c>
      <c r="J28" s="7" t="s">
        <v>11</v>
      </c>
    </row>
    <row r="29" spans="1:10" x14ac:dyDescent="0.3">
      <c r="D29" s="25"/>
      <c r="E29" s="25"/>
      <c r="F29" s="25"/>
      <c r="G29" s="25"/>
      <c r="H29" s="25"/>
      <c r="J29" s="7"/>
    </row>
    <row r="30" spans="1:10" x14ac:dyDescent="0.3">
      <c r="A30" s="80" t="s">
        <v>17</v>
      </c>
      <c r="B30" s="81">
        <v>3</v>
      </c>
      <c r="D30" s="25" t="str">
        <f t="shared" ref="D30:E30" si="5">D28</f>
        <v>18C0CE932E2C95FE</v>
      </c>
      <c r="E30" s="25" t="str">
        <f t="shared" si="5"/>
        <v>8C17EF52C479AFC7</v>
      </c>
      <c r="F30" s="25" t="str" cm="1">
        <f t="array" ref="F30">QWXOR(REPT("0",8)&amp;DEC2HEX((240 - B30*16 + B30*1),8),F28)</f>
        <v>D5CCF686982A5E99</v>
      </c>
      <c r="G30" s="25" t="str">
        <f t="shared" ref="G30:H30" si="6">G28</f>
        <v>CE13CFA8B726C762</v>
      </c>
      <c r="H30" s="25" t="str">
        <f t="shared" si="6"/>
        <v>8B4ADF22D9345267</v>
      </c>
      <c r="J30" s="8" t="s">
        <v>9</v>
      </c>
    </row>
    <row r="31" spans="1:10" x14ac:dyDescent="0.3">
      <c r="A31" s="80"/>
      <c r="B31" s="81"/>
      <c r="D31" s="25" t="str" cm="1">
        <f t="array" ref="D31">QWXOR(D30,H30)</f>
        <v>938A11B1F718C799</v>
      </c>
      <c r="E31" s="25" t="str">
        <f t="shared" ref="E31" si="7">E30</f>
        <v>8C17EF52C479AFC7</v>
      </c>
      <c r="F31" s="25" t="str" cm="1">
        <f t="array" ref="F31">QWXOR(F30,E30)</f>
        <v>59DB19D45C53F15E</v>
      </c>
      <c r="G31" s="25" t="str">
        <f t="shared" ref="G31" si="8">G30</f>
        <v>CE13CFA8B726C762</v>
      </c>
      <c r="H31" s="25" t="str" cm="1">
        <f t="array" ref="H31">QWXOR(G30,H30)</f>
        <v>4559108A6E129505</v>
      </c>
      <c r="J31" s="79" t="s">
        <v>10</v>
      </c>
    </row>
    <row r="32" spans="1:10" x14ac:dyDescent="0.3">
      <c r="A32" s="80"/>
      <c r="B32" s="81"/>
      <c r="D32" s="25" t="str" cm="1">
        <f t="array" ref="D32">QWXOR(D31,QWAND(QWINV(E31),F31))</f>
        <v>C2420135EF1A9781</v>
      </c>
      <c r="E32" s="25" t="str" cm="1">
        <f t="array" ref="E32">QWXOR(E31,QWAND(QWINV(F31),G31))</f>
        <v>0A17297A675DA9E7</v>
      </c>
      <c r="F32" s="25" t="str" cm="1">
        <f t="array" ref="F32">QWXOR(F31,QWAND(QWINV(G31),H31))</f>
        <v>589309D61443E15B</v>
      </c>
      <c r="G32" s="25" t="str" cm="1">
        <f t="array" ref="G32">QWXOR(G31,QWAND(QWINV(H31),D31))</f>
        <v>5C91CE99262E85FA</v>
      </c>
      <c r="H32" s="25" t="str" cm="1">
        <f t="array" ref="H32">QWXOR(H31,QWAND(QWINV(D31),E31))</f>
        <v>494CFEC86E73BD43</v>
      </c>
      <c r="J32" s="79"/>
    </row>
    <row r="33" spans="1:10" x14ac:dyDescent="0.3">
      <c r="A33" s="80"/>
      <c r="B33" s="81"/>
      <c r="D33" s="25" t="str" cm="1">
        <f t="array" ref="D33">QWXOR(D32,H32)</f>
        <v>8B0EFFFD81692AC2</v>
      </c>
      <c r="E33" s="25" t="str" cm="1">
        <f t="array" ref="E33">QWXOR(D32,E32)</f>
        <v>C855284F88473E66</v>
      </c>
      <c r="F33" s="25" t="str" cm="1">
        <f t="array" ref="F33">QWINV(F32)</f>
        <v>A76CF629EBBC1EA4</v>
      </c>
      <c r="G33" s="25" t="str" cm="1">
        <f t="array" ref="G33">QWXOR(G32,F32)</f>
        <v>0402C74F326D64A1</v>
      </c>
      <c r="H33" s="25" t="str">
        <f t="shared" ref="H33" si="9">H32</f>
        <v>494CFEC86E73BD43</v>
      </c>
      <c r="J33" s="79"/>
    </row>
    <row r="34" spans="1:10" x14ac:dyDescent="0.3">
      <c r="A34" s="80"/>
      <c r="B34" s="81"/>
      <c r="D34" s="25" t="str" cm="1">
        <f t="array" ref="D34">QWXOR(D33,QWXOR(QWROTR(D33,19),QWROTR(D33,28)))</f>
        <v>B8C402B4EE796537</v>
      </c>
      <c r="E34" s="25" t="str" cm="1">
        <f t="array" ref="E34">QWXOR(E33,QWXOR(QWROTR(E33,61),QWROTR(E33,39)))</f>
        <v>15ECE44F07EE6700</v>
      </c>
      <c r="F34" s="25" t="str" cm="1">
        <f t="array" ref="F34">QWXOR(F33,QWXOR(QWROTR(F33,1),QWROTR(F33,6)))</f>
        <v>66473EE5B9CCE18C</v>
      </c>
      <c r="G34" s="25" t="str" cm="1">
        <f t="array" ref="G34">QWXOR(G33,QWXOR(QWROTR(G33,10),QWROTR(G33,17)))</f>
        <v>9E1345FF820666CE</v>
      </c>
      <c r="H34" s="25" t="str" cm="1">
        <f t="array" ref="H34">QWXOR(H33,QWXOR(QWROTR(H33,7),QWROTR(H33,41)))</f>
        <v>ABE95EEB5F0BFC46</v>
      </c>
      <c r="J34" s="7" t="s">
        <v>11</v>
      </c>
    </row>
    <row r="35" spans="1:10" x14ac:dyDescent="0.3">
      <c r="D35" s="25"/>
      <c r="E35" s="25"/>
      <c r="F35" s="25"/>
      <c r="G35" s="25"/>
      <c r="H35" s="25"/>
      <c r="J35" s="7"/>
    </row>
    <row r="36" spans="1:10" x14ac:dyDescent="0.3">
      <c r="A36" s="80" t="s">
        <v>17</v>
      </c>
      <c r="B36" s="81">
        <v>4</v>
      </c>
      <c r="D36" s="25" t="str">
        <f t="shared" ref="D36:E36" si="10">D34</f>
        <v>B8C402B4EE796537</v>
      </c>
      <c r="E36" s="25" t="str">
        <f t="shared" si="10"/>
        <v>15ECE44F07EE6700</v>
      </c>
      <c r="F36" s="25" t="str" cm="1">
        <f t="array" ref="F36">QWXOR(REPT("0",8)&amp;DEC2HEX((240 - B36*16 + B36*1),8),F34)</f>
        <v>66473EE5B9CCE138</v>
      </c>
      <c r="G36" s="25" t="str">
        <f t="shared" ref="G36:H36" si="11">G34</f>
        <v>9E1345FF820666CE</v>
      </c>
      <c r="H36" s="25" t="str">
        <f t="shared" si="11"/>
        <v>ABE95EEB5F0BFC46</v>
      </c>
      <c r="J36" s="8" t="s">
        <v>9</v>
      </c>
    </row>
    <row r="37" spans="1:10" x14ac:dyDescent="0.3">
      <c r="A37" s="80"/>
      <c r="B37" s="81"/>
      <c r="D37" s="25" t="str" cm="1">
        <f t="array" ref="D37">QWXOR(D36,H36)</f>
        <v>132D5C5FB1729971</v>
      </c>
      <c r="E37" s="25" t="str">
        <f t="shared" ref="E37" si="12">E36</f>
        <v>15ECE44F07EE6700</v>
      </c>
      <c r="F37" s="25" t="str" cm="1">
        <f t="array" ref="F37">QWXOR(F36,E36)</f>
        <v>73ABDAAABE228638</v>
      </c>
      <c r="G37" s="25" t="str">
        <f t="shared" ref="G37" si="13">G36</f>
        <v>9E1345FF820666CE</v>
      </c>
      <c r="H37" s="25" t="str" cm="1">
        <f t="array" ref="H37">QWXOR(G36,H36)</f>
        <v>35FA1B14DD0D9A88</v>
      </c>
      <c r="J37" s="79" t="s">
        <v>10</v>
      </c>
    </row>
    <row r="38" spans="1:10" x14ac:dyDescent="0.3">
      <c r="A38" s="80"/>
      <c r="B38" s="81"/>
      <c r="D38" s="25" t="str" cm="1">
        <f t="array" ref="D38">QWXOR(D37,QWAND(QWINV(E37),F37))</f>
        <v>712E46FF09721949</v>
      </c>
      <c r="E38" s="25" t="str" cm="1">
        <f t="array" ref="E38">QWXOR(E37,QWAND(QWINV(F37),G37))</f>
        <v>99FCE11A07EA07C6</v>
      </c>
      <c r="F38" s="25" t="str" cm="1">
        <f t="array" ref="F38">QWXOR(F37,QWAND(QWINV(G37),H37))</f>
        <v>5243C0AAE32B1E38</v>
      </c>
      <c r="G38" s="25" t="str" cm="1">
        <f t="array" ref="G38">QWXOR(G37,QWAND(QWINV(H37),D37))</f>
        <v>9C1601B4A27467BF</v>
      </c>
      <c r="H38" s="25" t="str" cm="1">
        <f t="array" ref="H38">QWXOR(H37,QWAND(QWINV(D37),E37))</f>
        <v>313ABB14DB81FC88</v>
      </c>
      <c r="J38" s="79"/>
    </row>
    <row r="39" spans="1:10" x14ac:dyDescent="0.3">
      <c r="A39" s="80"/>
      <c r="B39" s="81"/>
      <c r="D39" s="25" t="str" cm="1">
        <f t="array" ref="D39">QWXOR(D38,H38)</f>
        <v>4014FDEBD2F3E5C1</v>
      </c>
      <c r="E39" s="25" t="str" cm="1">
        <f t="array" ref="E39">QWXOR(D38,E38)</f>
        <v>E8D2A7E50E981E8F</v>
      </c>
      <c r="F39" s="25" t="str" cm="1">
        <f t="array" ref="F39">QWINV(F38)</f>
        <v>ADBC3F551CD4E1C7</v>
      </c>
      <c r="G39" s="25" t="str" cm="1">
        <f t="array" ref="G39">QWXOR(G38,F38)</f>
        <v>CE55C11E415F7987</v>
      </c>
      <c r="H39" s="25" t="str">
        <f t="shared" ref="H39" si="14">H38</f>
        <v>313ABB14DB81FC88</v>
      </c>
      <c r="J39" s="79"/>
    </row>
    <row r="40" spans="1:10" x14ac:dyDescent="0.3">
      <c r="A40" s="80"/>
      <c r="B40" s="81"/>
      <c r="D40" s="25" t="str" cm="1">
        <f t="array" ref="D40">QWXOR(D39,QWXOR(QWROTR(D39,19),QWROTR(D39,28)))</f>
        <v>139289FD4C014122</v>
      </c>
      <c r="E40" s="25" t="str" cm="1">
        <f t="array" ref="E40">QWXOR(E39,QWXOR(QWROTR(E39,61),QWROTR(E39,39)))</f>
        <v>645AA8F065894FBF</v>
      </c>
      <c r="F40" s="25" t="str" cm="1">
        <f t="array" ref="F40">QWXOR(F39,QWXOR(QWROTR(F39,1),QWROTR(F39,6)))</f>
        <v>65D4D002C6CDC2A3</v>
      </c>
      <c r="G40" s="25" t="str" cm="1">
        <f t="array" ref="G40">QWXOR(G39,QWXOR(QWROTR(G39,10),QWROTR(G39,17)))</f>
        <v>1365B344E6400EF6</v>
      </c>
      <c r="H40" s="25" t="str" cm="1">
        <f t="array" ref="H40">QWXOR(H39,QWXOR(QWROTR(H39,7),QWROTR(H39,41)))</f>
        <v>AB350E9CB62E622C</v>
      </c>
      <c r="J40" s="7" t="s">
        <v>11</v>
      </c>
    </row>
    <row r="41" spans="1:10" x14ac:dyDescent="0.3">
      <c r="D41" s="25"/>
      <c r="E41" s="25"/>
      <c r="F41" s="25"/>
      <c r="G41" s="25"/>
      <c r="H41" s="25"/>
      <c r="J41" s="7"/>
    </row>
    <row r="42" spans="1:10" x14ac:dyDescent="0.3">
      <c r="A42" s="80" t="s">
        <v>17</v>
      </c>
      <c r="B42" s="81">
        <v>5</v>
      </c>
      <c r="D42" s="25" t="str">
        <f t="shared" ref="D42:E42" si="15">D40</f>
        <v>139289FD4C014122</v>
      </c>
      <c r="E42" s="25" t="str">
        <f t="shared" si="15"/>
        <v>645AA8F065894FBF</v>
      </c>
      <c r="F42" s="25" t="str" cm="1">
        <f t="array" ref="F42">QWXOR(REPT("0",8)&amp;DEC2HEX((240 - B42*16 + B42*1),8),F40)</f>
        <v>65D4D002C6CDC206</v>
      </c>
      <c r="G42" s="25" t="str">
        <f t="shared" ref="G42:H42" si="16">G40</f>
        <v>1365B344E6400EF6</v>
      </c>
      <c r="H42" s="25" t="str">
        <f t="shared" si="16"/>
        <v>AB350E9CB62E622C</v>
      </c>
      <c r="J42" s="8" t="s">
        <v>9</v>
      </c>
    </row>
    <row r="43" spans="1:10" x14ac:dyDescent="0.3">
      <c r="A43" s="80"/>
      <c r="B43" s="81"/>
      <c r="D43" s="25" t="str" cm="1">
        <f t="array" ref="D43">QWXOR(D42,H42)</f>
        <v>B8A78761FA2F230E</v>
      </c>
      <c r="E43" s="25" t="str">
        <f t="shared" ref="E43" si="17">E42</f>
        <v>645AA8F065894FBF</v>
      </c>
      <c r="F43" s="25" t="str" cm="1">
        <f t="array" ref="F43">QWXOR(F42,E42)</f>
        <v>018E78F2A3448DB9</v>
      </c>
      <c r="G43" s="25" t="str">
        <f t="shared" ref="G43" si="18">G42</f>
        <v>1365B344E6400EF6</v>
      </c>
      <c r="H43" s="25" t="str" cm="1">
        <f t="array" ref="H43">QWXOR(G42,H42)</f>
        <v>B850BDD8506E6CDA</v>
      </c>
      <c r="J43" s="79" t="s">
        <v>10</v>
      </c>
    </row>
    <row r="44" spans="1:10" x14ac:dyDescent="0.3">
      <c r="A44" s="80"/>
      <c r="B44" s="81"/>
      <c r="D44" s="25" t="str" cm="1">
        <f t="array" ref="D44">QWXOR(D43,QWAND(QWINV(E43),F43))</f>
        <v>B923D763786BA30E</v>
      </c>
      <c r="E44" s="25" t="str" cm="1">
        <f t="array" ref="E44">QWXOR(E43,QWAND(QWINV(F43),G43))</f>
        <v>763B2BF421894DF9</v>
      </c>
      <c r="F44" s="25" t="str" cm="1">
        <f t="array" ref="F44">QWXOR(F43,QWAND(QWINV(G43),H43))</f>
        <v>A99E746AB36AEDB1</v>
      </c>
      <c r="G44" s="25" t="str" cm="1">
        <f t="array" ref="G44">QWXOR(G43,QWAND(QWINV(H43),D43))</f>
        <v>13C2B1654C410DF2</v>
      </c>
      <c r="H44" s="25" t="str" cm="1">
        <f t="array" ref="H44">QWXOR(H43,QWAND(QWINV(D43),E43))</f>
        <v>FC08954855EE206B</v>
      </c>
      <c r="J44" s="79"/>
    </row>
    <row r="45" spans="1:10" x14ac:dyDescent="0.3">
      <c r="A45" s="80"/>
      <c r="B45" s="81"/>
      <c r="D45" s="25" t="str" cm="1">
        <f t="array" ref="D45">QWXOR(D44,H44)</f>
        <v>452B422B2D858365</v>
      </c>
      <c r="E45" s="25" t="str" cm="1">
        <f t="array" ref="E45">QWXOR(D44,E44)</f>
        <v>CF18FC9759E2EEF7</v>
      </c>
      <c r="F45" s="25" t="str" cm="1">
        <f t="array" ref="F45">QWINV(F44)</f>
        <v>56618B954C95124E</v>
      </c>
      <c r="G45" s="25" t="str" cm="1">
        <f t="array" ref="G45">QWXOR(G44,F44)</f>
        <v>BA5CC50FFF2BE043</v>
      </c>
      <c r="H45" s="25" t="str">
        <f t="shared" ref="H45" si="19">H44</f>
        <v>FC08954855EE206B</v>
      </c>
      <c r="J45" s="79"/>
    </row>
    <row r="46" spans="1:10" x14ac:dyDescent="0.3">
      <c r="A46" s="80"/>
      <c r="B46" s="81"/>
      <c r="D46" s="25" t="str" cm="1">
        <f t="array" ref="D46">QWXOR(D45,QWXOR(QWROTR(D45,19),QWROTR(D45,28)))</f>
        <v>2D1FDCDA1774C467</v>
      </c>
      <c r="E46" s="25" t="str" cm="1">
        <f t="array" ref="E46">QWXOR(E45,QWXOR(QWROTR(E45,61),QWROTR(E45,39)))</f>
        <v>996CDDF0796BA8B0</v>
      </c>
      <c r="F46" s="25" t="str" cm="1">
        <f t="array" ref="F46">QWXOR(F45,QWXOR(QWROTR(F45,1),QWROTR(F45,6)))</f>
        <v>4408C871BFEDCF20</v>
      </c>
      <c r="G46" s="25" t="str" cm="1">
        <f t="array" ref="G46">QWXOR(G45,QWXOR(QWROTR(G45,10),QWROTR(G45,17)))</f>
        <v>5A938F10DE53D52E</v>
      </c>
      <c r="H46" s="25" t="str" cm="1">
        <f t="array" ref="H46">QWXOR(H45,QWXOR(QWROTR(H45,7),QWROTR(H45,41)))</f>
        <v>8FDA7372F0BBF861</v>
      </c>
      <c r="J46" s="7" t="s">
        <v>11</v>
      </c>
    </row>
    <row r="47" spans="1:10" x14ac:dyDescent="0.3">
      <c r="D47" s="25"/>
      <c r="E47" s="25"/>
      <c r="F47" s="25"/>
      <c r="G47" s="25"/>
      <c r="H47" s="25"/>
      <c r="J47" s="7"/>
    </row>
    <row r="48" spans="1:10" x14ac:dyDescent="0.3">
      <c r="A48" s="80" t="s">
        <v>17</v>
      </c>
      <c r="B48" s="81">
        <v>6</v>
      </c>
      <c r="D48" s="25" t="str">
        <f t="shared" ref="D48:E48" si="20">D46</f>
        <v>2D1FDCDA1774C467</v>
      </c>
      <c r="E48" s="25" t="str">
        <f t="shared" si="20"/>
        <v>996CDDF0796BA8B0</v>
      </c>
      <c r="F48" s="25" t="str" cm="1">
        <f t="array" ref="F48">QWXOR(REPT("0",8)&amp;DEC2HEX((240 - B48*16 + B48*1),8),F46)</f>
        <v>4408C871BFEDCFB6</v>
      </c>
      <c r="G48" s="25" t="str">
        <f t="shared" ref="G48:H48" si="21">G46</f>
        <v>5A938F10DE53D52E</v>
      </c>
      <c r="H48" s="25" t="str">
        <f t="shared" si="21"/>
        <v>8FDA7372F0BBF861</v>
      </c>
      <c r="J48" s="8" t="s">
        <v>9</v>
      </c>
    </row>
    <row r="49" spans="1:10" x14ac:dyDescent="0.3">
      <c r="A49" s="80"/>
      <c r="B49" s="81"/>
      <c r="D49" s="25" t="str" cm="1">
        <f t="array" ref="D49">QWXOR(D48,H48)</f>
        <v>A2C5AFA8E7CF3C06</v>
      </c>
      <c r="E49" s="25" t="str">
        <f t="shared" ref="E49" si="22">E48</f>
        <v>996CDDF0796BA8B0</v>
      </c>
      <c r="F49" s="25" t="str" cm="1">
        <f t="array" ref="F49">QWXOR(F48,E48)</f>
        <v>DD641581C6866706</v>
      </c>
      <c r="G49" s="25" t="str">
        <f t="shared" ref="G49" si="23">G48</f>
        <v>5A938F10DE53D52E</v>
      </c>
      <c r="H49" s="25" t="str" cm="1">
        <f t="array" ref="H49">QWXOR(G48,H48)</f>
        <v>D549FC622EE82D4F</v>
      </c>
      <c r="J49" s="79" t="s">
        <v>10</v>
      </c>
    </row>
    <row r="50" spans="1:10" x14ac:dyDescent="0.3">
      <c r="A50" s="80"/>
      <c r="B50" s="81"/>
      <c r="D50" s="25" t="str" cm="1">
        <f t="array" ref="D50">QWXOR(D49,QWAND(QWINV(E49),F49))</f>
        <v>E6C5AFA9614B7B00</v>
      </c>
      <c r="E50" s="25" t="str" cm="1">
        <f t="array" ref="E50">QWXOR(E49,QWAND(QWINV(F49),G49))</f>
        <v>9BFF57E0613A3898</v>
      </c>
      <c r="F50" s="25" t="str" cm="1">
        <f t="array" ref="F50">QWXOR(F49,QWAND(QWINV(G49),H49))</f>
        <v>582C65E3E62E4F47</v>
      </c>
      <c r="G50" s="25" t="str" cm="1">
        <f t="array" ref="G50">QWXOR(G49,QWAND(QWINV(H49),D49))</f>
        <v>78178C981F54C52E</v>
      </c>
      <c r="H50" s="25" t="str" cm="1">
        <f t="array" ref="H50">QWXOR(H49,QWAND(QWINV(D49),E49))</f>
        <v>CC61AC3236C8ADFF</v>
      </c>
      <c r="J50" s="79"/>
    </row>
    <row r="51" spans="1:10" x14ac:dyDescent="0.3">
      <c r="A51" s="80"/>
      <c r="B51" s="81"/>
      <c r="D51" s="25" t="str" cm="1">
        <f t="array" ref="D51">QWXOR(D50,H50)</f>
        <v>2AA4039B5783D6FF</v>
      </c>
      <c r="E51" s="25" t="str" cm="1">
        <f t="array" ref="E51">QWXOR(D50,E50)</f>
        <v>7D3AF84900714398</v>
      </c>
      <c r="F51" s="25" t="str" cm="1">
        <f t="array" ref="F51">QWINV(F50)</f>
        <v>A7D39A1C19D1B0B8</v>
      </c>
      <c r="G51" s="25" t="str" cm="1">
        <f t="array" ref="G51">QWXOR(G50,F50)</f>
        <v>203BE97BF97A8A69</v>
      </c>
      <c r="H51" s="25" t="str">
        <f t="shared" ref="H51" si="24">H50</f>
        <v>CC61AC3236C8ADFF</v>
      </c>
      <c r="J51" s="79"/>
    </row>
    <row r="52" spans="1:10" x14ac:dyDescent="0.3">
      <c r="A52" s="80"/>
      <c r="B52" s="81"/>
      <c r="D52" s="25" t="str" cm="1">
        <f t="array" ref="D52">QWXOR(D51,QWXOR(QWROTR(D51,19),QWROTR(D51,28)))</f>
        <v>2846893D7DB085BA</v>
      </c>
      <c r="E52" s="25" t="str" cm="1">
        <f t="array" ref="E52">QWXOR(E51,QWXOR(QWROTR(E51,61),QWROTR(E51,39)))</f>
        <v>06EDD88633012AAB</v>
      </c>
      <c r="F52" s="25" t="str" cm="1">
        <f t="array" ref="F52">QWXOR(F51,QWXOR(QWROTR(F51,1),QWROTR(F51,6)))</f>
        <v>16A5197A655E2E26</v>
      </c>
      <c r="G52" s="25" t="str" cm="1">
        <f t="array" ref="G52">QWXOR(G51,QWXOR(QWROTR(G51,10),QWROTR(G51,17)))</f>
        <v>FF47779C53392876</v>
      </c>
      <c r="H52" s="25" t="str" cm="1">
        <f t="array" ref="H52">QWXOR(H51,QWXOR(QWROTR(H51,7),QWROTR(H51,41)))</f>
        <v>2AE20B3CAD430C72</v>
      </c>
      <c r="J52" s="7" t="s">
        <v>11</v>
      </c>
    </row>
    <row r="53" spans="1:10" x14ac:dyDescent="0.3">
      <c r="D53" s="25"/>
      <c r="E53" s="25"/>
      <c r="F53" s="25"/>
      <c r="G53" s="25"/>
      <c r="H53" s="25"/>
      <c r="J53" s="7"/>
    </row>
    <row r="54" spans="1:10" x14ac:dyDescent="0.3">
      <c r="A54" s="80" t="s">
        <v>17</v>
      </c>
      <c r="B54" s="81">
        <v>7</v>
      </c>
      <c r="D54" s="25" t="str">
        <f t="shared" ref="D54:E54" si="25">D52</f>
        <v>2846893D7DB085BA</v>
      </c>
      <c r="E54" s="25" t="str">
        <f t="shared" si="25"/>
        <v>06EDD88633012AAB</v>
      </c>
      <c r="F54" s="25" t="str" cm="1">
        <f t="array" ref="F54">QWXOR(REPT("0",8)&amp;DEC2HEX((240 - B54*16 + B54*1),8),F52)</f>
        <v>16A5197A655E2EA1</v>
      </c>
      <c r="G54" s="25" t="str">
        <f t="shared" ref="G54:H54" si="26">G52</f>
        <v>FF47779C53392876</v>
      </c>
      <c r="H54" s="25" t="str">
        <f t="shared" si="26"/>
        <v>2AE20B3CAD430C72</v>
      </c>
      <c r="J54" s="8" t="s">
        <v>9</v>
      </c>
    </row>
    <row r="55" spans="1:10" x14ac:dyDescent="0.3">
      <c r="A55" s="80"/>
      <c r="B55" s="81"/>
      <c r="D55" s="25" t="str" cm="1">
        <f t="array" ref="D55">QWXOR(D54,H54)</f>
        <v>02A48201D0F389C8</v>
      </c>
      <c r="E55" s="25" t="str">
        <f t="shared" ref="E55" si="27">E54</f>
        <v>06EDD88633012AAB</v>
      </c>
      <c r="F55" s="25" t="str" cm="1">
        <f t="array" ref="F55">QWXOR(F54,E54)</f>
        <v>1048C1FC565F040A</v>
      </c>
      <c r="G55" s="25" t="str">
        <f t="shared" ref="G55" si="28">G54</f>
        <v>FF47779C53392876</v>
      </c>
      <c r="H55" s="25" t="str" cm="1">
        <f t="array" ref="H55">QWXOR(G54,H54)</f>
        <v>D5A57CA0FE7A2404</v>
      </c>
      <c r="J55" s="79" t="s">
        <v>10</v>
      </c>
    </row>
    <row r="56" spans="1:10" x14ac:dyDescent="0.3">
      <c r="A56" s="80"/>
      <c r="B56" s="81"/>
      <c r="D56" s="25" t="str" cm="1">
        <f t="array" ref="D56">QWXOR(D55,QWAND(QWINV(E55),F55))</f>
        <v>12A4837994AD8DC8</v>
      </c>
      <c r="E56" s="25" t="str" cm="1">
        <f t="array" ref="E56">QWXOR(E55,QWAND(QWINV(F55),G55))</f>
        <v>E9EAEE86322102DF</v>
      </c>
      <c r="F56" s="25" t="str" cm="1">
        <f t="array" ref="F56">QWXOR(F55,QWAND(QWINV(G55),H55))</f>
        <v>10E8C9DCFA1D000A</v>
      </c>
      <c r="G56" s="25" t="str" cm="1">
        <f t="array" ref="G56">QWXOR(G55,QWAND(QWINV(H55),D55))</f>
        <v>FD47F59D53B8A1BE</v>
      </c>
      <c r="H56" s="25" t="str" cm="1">
        <f t="array" ref="H56">QWXOR(H55,QWAND(QWINV(D55),E55))</f>
        <v>D1EC2426DD7A0627</v>
      </c>
      <c r="J56" s="79"/>
    </row>
    <row r="57" spans="1:10" x14ac:dyDescent="0.3">
      <c r="A57" s="80"/>
      <c r="B57" s="81"/>
      <c r="D57" s="25" t="str" cm="1">
        <f t="array" ref="D57">QWXOR(D56,H56)</f>
        <v>C348A75F49D78BEF</v>
      </c>
      <c r="E57" s="25" t="str" cm="1">
        <f t="array" ref="E57">QWXOR(D56,E56)</f>
        <v>FB4E6DFFA68C8F17</v>
      </c>
      <c r="F57" s="25" t="str" cm="1">
        <f t="array" ref="F57">QWINV(F56)</f>
        <v>EF17362305E2FFF5</v>
      </c>
      <c r="G57" s="25" t="str" cm="1">
        <f t="array" ref="G57">QWXOR(G56,F56)</f>
        <v>EDAF3C41A9A5A1B4</v>
      </c>
      <c r="H57" s="25" t="str">
        <f t="shared" ref="H57" si="29">H56</f>
        <v>D1EC2426DD7A0627</v>
      </c>
      <c r="J57" s="79"/>
    </row>
    <row r="58" spans="1:10" x14ac:dyDescent="0.3">
      <c r="A58" s="80"/>
      <c r="B58" s="81"/>
      <c r="D58" s="25" t="str" cm="1">
        <f t="array" ref="D58">QWXOR(D57,QWXOR(QWROTR(D57,19),QWROTR(D57,28)))</f>
        <v>AF4DE1CA69B61721</v>
      </c>
      <c r="E58" s="25" t="str" cm="1">
        <f t="array" ref="E58">QWXOR(E57,QWXOR(QWROTR(E57,61),QWROTR(E57,39)))</f>
        <v>DE701B1CBD1E6B73</v>
      </c>
      <c r="F58" s="25" t="str" cm="1">
        <f t="array" ref="F58">QWXOR(F57,QWXOR(QWROTR(F57,1),QWROTR(F57,6)))</f>
        <v>CF20F1EA0B040BF0</v>
      </c>
      <c r="G58" s="25" t="str" cm="1">
        <f t="array" ref="G58">QWXOR(G57,QWXOR(QWROTR(G57,10),QWROTR(G57,17)))</f>
        <v>504E215927EF1C0E</v>
      </c>
      <c r="H58" s="25" t="str" cm="1">
        <f t="array" ref="H58">QWXOR(H57,QWXOR(QWROTR(H57,7),QWROTR(H57,41)))</f>
        <v>8D21416D83280439</v>
      </c>
      <c r="J58" s="7" t="s">
        <v>11</v>
      </c>
    </row>
    <row r="59" spans="1:10" x14ac:dyDescent="0.3">
      <c r="D59" s="25"/>
      <c r="E59" s="25"/>
      <c r="F59" s="25"/>
      <c r="G59" s="25"/>
      <c r="H59" s="25"/>
      <c r="J59" s="7"/>
    </row>
    <row r="60" spans="1:10" x14ac:dyDescent="0.3">
      <c r="A60" s="80" t="s">
        <v>17</v>
      </c>
      <c r="B60" s="81">
        <v>8</v>
      </c>
      <c r="D60" s="25" t="str">
        <f t="shared" ref="D60:E60" si="30">D58</f>
        <v>AF4DE1CA69B61721</v>
      </c>
      <c r="E60" s="25" t="str">
        <f t="shared" si="30"/>
        <v>DE701B1CBD1E6B73</v>
      </c>
      <c r="F60" s="25" t="str" cm="1">
        <f t="array" ref="F60">QWXOR(REPT("0",8)&amp;DEC2HEX((240 - B60*16 + B60*1),8),F58)</f>
        <v>CF20F1EA0B040B88</v>
      </c>
      <c r="G60" s="25" t="str">
        <f t="shared" ref="G60:H60" si="31">G58</f>
        <v>504E215927EF1C0E</v>
      </c>
      <c r="H60" s="25" t="str">
        <f t="shared" si="31"/>
        <v>8D21416D83280439</v>
      </c>
      <c r="J60" s="8" t="s">
        <v>9</v>
      </c>
    </row>
    <row r="61" spans="1:10" x14ac:dyDescent="0.3">
      <c r="A61" s="80"/>
      <c r="B61" s="81"/>
      <c r="D61" s="25" t="str" cm="1">
        <f t="array" ref="D61">QWXOR(D60,H60)</f>
        <v>226CA0A7EA9E1318</v>
      </c>
      <c r="E61" s="25" t="str">
        <f t="shared" ref="E61" si="32">E60</f>
        <v>DE701B1CBD1E6B73</v>
      </c>
      <c r="F61" s="25" t="str" cm="1">
        <f t="array" ref="F61">QWXOR(F60,E60)</f>
        <v>1150EAF6B61A60FB</v>
      </c>
      <c r="G61" s="25" t="str">
        <f t="shared" ref="G61" si="33">G60</f>
        <v>504E215927EF1C0E</v>
      </c>
      <c r="H61" s="25" t="str" cm="1">
        <f t="array" ref="H61">QWXOR(G60,H60)</f>
        <v>DD6F6034A4C71837</v>
      </c>
      <c r="J61" s="79" t="s">
        <v>10</v>
      </c>
    </row>
    <row r="62" spans="1:10" x14ac:dyDescent="0.3">
      <c r="A62" s="80"/>
      <c r="B62" s="81"/>
      <c r="D62" s="25" t="str" cm="1">
        <f t="array" ref="D62">QWXOR(D61,QWAND(QWINV(E61),F61))</f>
        <v>236C4045E89E1390</v>
      </c>
      <c r="E62" s="25" t="str" cm="1">
        <f t="array" ref="E62">QWXOR(E61,QWAND(QWINV(F61),G61))</f>
        <v>9E7E1A15BCFB7777</v>
      </c>
      <c r="F62" s="25" t="str" cm="1">
        <f t="array" ref="F62">QWXOR(F61,QWAND(QWINV(G61),H61))</f>
        <v>9C71AAD2361A60CA</v>
      </c>
      <c r="G62" s="25" t="str" cm="1">
        <f t="array" ref="G62">QWXOR(G61,QWAND(QWINV(H61),D61))</f>
        <v>724EA1DA6DF71F06</v>
      </c>
      <c r="H62" s="25" t="str" cm="1">
        <f t="array" ref="H62">QWXOR(H61,QWAND(QWINV(D61),E61))</f>
        <v>017F7B2CB1C77054</v>
      </c>
      <c r="J62" s="79"/>
    </row>
    <row r="63" spans="1:10" x14ac:dyDescent="0.3">
      <c r="A63" s="80"/>
      <c r="B63" s="81"/>
      <c r="D63" s="25" t="str" cm="1">
        <f t="array" ref="D63">QWXOR(D62,H62)</f>
        <v>22133B69595963C4</v>
      </c>
      <c r="E63" s="25" t="str" cm="1">
        <f t="array" ref="E63">QWXOR(D62,E62)</f>
        <v>BD125A50546564E7</v>
      </c>
      <c r="F63" s="25" t="str" cm="1">
        <f t="array" ref="F63">QWINV(F62)</f>
        <v>638E552DC9E59F35</v>
      </c>
      <c r="G63" s="25" t="str" cm="1">
        <f t="array" ref="G63">QWXOR(G62,F62)</f>
        <v>EE3F0B085BED7FCC</v>
      </c>
      <c r="H63" s="25" t="str">
        <f t="shared" ref="H63" si="34">H62</f>
        <v>017F7B2CB1C77054</v>
      </c>
      <c r="J63" s="79"/>
    </row>
    <row r="64" spans="1:10" x14ac:dyDescent="0.3">
      <c r="A64" s="80"/>
      <c r="B64" s="81"/>
      <c r="D64" s="25" t="str" cm="1">
        <f t="array" ref="D64">QWXOR(D63,QWXOR(QWROTR(D63,19),QWROTR(D63,28)))</f>
        <v>9BFD83691F07FE7A</v>
      </c>
      <c r="E64" s="25" t="str" cm="1">
        <f t="array" ref="E64">QWXOR(E63,QWXOR(QWROTR(E63,61),QWROTR(E63,39)))</f>
        <v>F528421B3834676E</v>
      </c>
      <c r="F64" s="25" t="str" cm="1">
        <f t="array" ref="F64">QWXOR(F63,QWXOR(QWROTR(F63,1),QWROTR(F63,6)))</f>
        <v>07C746EF9A30C6D3</v>
      </c>
      <c r="G64" s="25" t="str" cm="1">
        <f t="array" ref="G64">QWXOR(G63,QWXOR(QWROTR(G63,10),QWROTR(G63,17)))</f>
        <v>A2E2F3D51C7FA965</v>
      </c>
      <c r="H64" s="25" t="str" cm="1">
        <f t="array" ref="H64">QWXOR(H63,QWXOR(QWROTR(H63,7),QWROTR(H63,41)))</f>
        <v>3F256662C2A44109</v>
      </c>
      <c r="J64" s="7" t="s">
        <v>11</v>
      </c>
    </row>
    <row r="65" spans="1:10" x14ac:dyDescent="0.3">
      <c r="D65" s="25"/>
      <c r="E65" s="25"/>
      <c r="F65" s="25"/>
      <c r="G65" s="25"/>
      <c r="H65" s="25"/>
      <c r="J65" s="7"/>
    </row>
    <row r="66" spans="1:10" x14ac:dyDescent="0.3">
      <c r="A66" s="80" t="s">
        <v>17</v>
      </c>
      <c r="B66" s="81">
        <v>9</v>
      </c>
      <c r="D66" s="25" t="str">
        <f t="shared" ref="D66:E66" si="35">D64</f>
        <v>9BFD83691F07FE7A</v>
      </c>
      <c r="E66" s="25" t="str">
        <f t="shared" si="35"/>
        <v>F528421B3834676E</v>
      </c>
      <c r="F66" s="25" t="str" cm="1">
        <f t="array" ref="F66">QWXOR(REPT("0",8)&amp;DEC2HEX((240 - B66*16 + B66*1),8),F64)</f>
        <v>07C746EF9A30C6BA</v>
      </c>
      <c r="G66" s="25" t="str">
        <f t="shared" ref="G66:H66" si="36">G64</f>
        <v>A2E2F3D51C7FA965</v>
      </c>
      <c r="H66" s="25" t="str">
        <f t="shared" si="36"/>
        <v>3F256662C2A44109</v>
      </c>
      <c r="J66" s="8" t="s">
        <v>9</v>
      </c>
    </row>
    <row r="67" spans="1:10" x14ac:dyDescent="0.3">
      <c r="A67" s="80"/>
      <c r="B67" s="81"/>
      <c r="D67" s="25" t="str" cm="1">
        <f t="array" ref="D67">QWXOR(D66,H66)</f>
        <v>A4D8E50BDDA3BF73</v>
      </c>
      <c r="E67" s="25" t="str">
        <f t="shared" ref="E67" si="37">E66</f>
        <v>F528421B3834676E</v>
      </c>
      <c r="F67" s="25" t="str" cm="1">
        <f t="array" ref="F67">QWXOR(F66,E66)</f>
        <v>F2EF04F4A204A1D4</v>
      </c>
      <c r="G67" s="25" t="str">
        <f t="shared" ref="G67" si="38">G66</f>
        <v>A2E2F3D51C7FA965</v>
      </c>
      <c r="H67" s="25" t="str" cm="1">
        <f t="array" ref="H67">QWXOR(G66,H66)</f>
        <v>9DC795B7DEDBE86C</v>
      </c>
      <c r="J67" s="79" t="s">
        <v>10</v>
      </c>
    </row>
    <row r="68" spans="1:10" x14ac:dyDescent="0.3">
      <c r="A68" s="80"/>
      <c r="B68" s="81"/>
      <c r="D68" s="25" t="str" cm="1">
        <f t="array" ref="D68">QWXOR(D67,QWAND(QWINV(E67),F67))</f>
        <v>A61FE1EF5FA33FE3</v>
      </c>
      <c r="E68" s="25" t="str" cm="1">
        <f t="array" ref="E68">QWXOR(E67,QWAND(QWINV(F67),G67))</f>
        <v>F528B11A244F6F4F</v>
      </c>
      <c r="F68" s="25" t="str" cm="1">
        <f t="array" ref="F68">QWXOR(F67,QWAND(QWINV(G67),H67))</f>
        <v>EFEA00D66084E1DC</v>
      </c>
      <c r="G68" s="25" t="str" cm="1">
        <f t="array" ref="G68">QWXOR(G67,QWAND(QWINV(H67),D67))</f>
        <v>82FA93DD1D5FBE76</v>
      </c>
      <c r="H68" s="25" t="str" cm="1">
        <f t="array" ref="H68">QWXOR(H67,QWAND(QWINV(D67),E67))</f>
        <v>CCE797A7FECFA860</v>
      </c>
      <c r="J68" s="79"/>
    </row>
    <row r="69" spans="1:10" x14ac:dyDescent="0.3">
      <c r="A69" s="80"/>
      <c r="B69" s="81"/>
      <c r="D69" s="25" t="str" cm="1">
        <f t="array" ref="D69">QWXOR(D68,H68)</f>
        <v>6AF87648A16C9783</v>
      </c>
      <c r="E69" s="25" t="str" cm="1">
        <f t="array" ref="E69">QWXOR(D68,E68)</f>
        <v>533750F57BEC50AC</v>
      </c>
      <c r="F69" s="25" t="str" cm="1">
        <f t="array" ref="F69">QWINV(F68)</f>
        <v>1015FF299F7B1E23</v>
      </c>
      <c r="G69" s="25" t="str" cm="1">
        <f t="array" ref="G69">QWXOR(G68,F68)</f>
        <v>6D10930B7DDB5FAA</v>
      </c>
      <c r="H69" s="25" t="str">
        <f t="shared" ref="H69" si="39">H68</f>
        <v>CCE797A7FECFA860</v>
      </c>
      <c r="J69" s="79"/>
    </row>
    <row r="70" spans="1:10" x14ac:dyDescent="0.3">
      <c r="A70" s="80"/>
      <c r="B70" s="81"/>
      <c r="D70" s="25" t="str" cm="1">
        <f t="array" ref="D70">QWXOR(D69,QWXOR(QWROTR(D69,19),QWROTR(D69,28)))</f>
        <v>EEC163210022E724</v>
      </c>
      <c r="E70" s="25" t="str" cm="1">
        <f t="array" ref="E70">QWXOR(E69,QWXOR(QWROTR(E69,61),QWROTR(E69,39)))</f>
        <v>207A0FFFFC28BB6F</v>
      </c>
      <c r="F70" s="25" t="str" cm="1">
        <f t="array" ref="F70">QWXOR(F69,QWXOR(QWROTR(F69,1),QWROTR(F69,6)))</f>
        <v>145F5741F6BB7D4A</v>
      </c>
      <c r="G70" s="25" t="str" cm="1">
        <f t="array" ref="G70">QWXOR(G69,QWXOR(QWROTR(G69,10),QWROTR(G69,17)))</f>
        <v>285EE1A7F6819790</v>
      </c>
      <c r="H70" s="25" t="str" cm="1">
        <f t="array" ref="H70">QWXOR(H69,QWXOR(QWROTR(H69,7),QWROTR(H69,41)))</f>
        <v>DE813F5C815444FB</v>
      </c>
      <c r="J70" s="7" t="s">
        <v>11</v>
      </c>
    </row>
    <row r="71" spans="1:10" x14ac:dyDescent="0.3">
      <c r="D71" s="25"/>
      <c r="E71" s="25"/>
      <c r="F71" s="25"/>
      <c r="G71" s="25"/>
      <c r="H71" s="25"/>
      <c r="J71" s="7"/>
    </row>
    <row r="72" spans="1:10" x14ac:dyDescent="0.3">
      <c r="A72" s="80" t="s">
        <v>17</v>
      </c>
      <c r="B72" s="81">
        <v>10</v>
      </c>
      <c r="D72" s="25" t="str">
        <f t="shared" ref="D72:E72" si="40">D70</f>
        <v>EEC163210022E724</v>
      </c>
      <c r="E72" s="25" t="str">
        <f t="shared" si="40"/>
        <v>207A0FFFFC28BB6F</v>
      </c>
      <c r="F72" s="25" t="str" cm="1">
        <f t="array" ref="F72">QWXOR(REPT("0",8)&amp;DEC2HEX((240 - B72*16 + B72*1),8),F70)</f>
        <v>145F5741F6BB7D10</v>
      </c>
      <c r="G72" s="25" t="str">
        <f t="shared" ref="G72:H72" si="41">G70</f>
        <v>285EE1A7F6819790</v>
      </c>
      <c r="H72" s="25" t="str">
        <f t="shared" si="41"/>
        <v>DE813F5C815444FB</v>
      </c>
      <c r="J72" s="8" t="s">
        <v>9</v>
      </c>
    </row>
    <row r="73" spans="1:10" x14ac:dyDescent="0.3">
      <c r="A73" s="80"/>
      <c r="B73" s="81"/>
      <c r="D73" s="25" t="str" cm="1">
        <f t="array" ref="D73">QWXOR(D72,H72)</f>
        <v>30405C7D8176A3DF</v>
      </c>
      <c r="E73" s="25" t="str">
        <f t="shared" ref="E73" si="42">E72</f>
        <v>207A0FFFFC28BB6F</v>
      </c>
      <c r="F73" s="25" t="str" cm="1">
        <f t="array" ref="F73">QWXOR(F72,E72)</f>
        <v>342558BE0A93C67F</v>
      </c>
      <c r="G73" s="25" t="str">
        <f t="shared" ref="G73" si="43">G72</f>
        <v>285EE1A7F6819790</v>
      </c>
      <c r="H73" s="25" t="str" cm="1">
        <f t="array" ref="H73">QWXOR(G72,H72)</f>
        <v>F6DFDEFB77D5D36B</v>
      </c>
      <c r="J73" s="79" t="s">
        <v>10</v>
      </c>
    </row>
    <row r="74" spans="1:10" x14ac:dyDescent="0.3">
      <c r="A74" s="80"/>
      <c r="B74" s="81"/>
      <c r="D74" s="25" t="str" cm="1">
        <f t="array" ref="D74">QWXOR(D73,QWAND(QWINV(E73),F73))</f>
        <v>24450C7D83E5E7CF</v>
      </c>
      <c r="E74" s="25" t="str" cm="1">
        <f t="array" ref="E74">QWXOR(E73,QWAND(QWINV(F73),G73))</f>
        <v>2820AEFE0828AAEF</v>
      </c>
      <c r="F74" s="25" t="str" cm="1">
        <f t="array" ref="F74">QWXOR(F73,QWAND(QWINV(G73),H73))</f>
        <v>E2A446E60BC78614</v>
      </c>
      <c r="G74" s="25" t="str" cm="1">
        <f t="array" ref="G74">QWXOR(G73,QWAND(QWINV(H73),D73))</f>
        <v>285EE1A376A3B704</v>
      </c>
      <c r="H74" s="25" t="str" cm="1">
        <f t="array" ref="H74">QWXOR(H73,QWAND(QWINV(D73),E73))</f>
        <v>F6E5DD790BDDCB4B</v>
      </c>
      <c r="J74" s="79"/>
    </row>
    <row r="75" spans="1:10" x14ac:dyDescent="0.3">
      <c r="A75" s="80"/>
      <c r="B75" s="81"/>
      <c r="D75" s="25" t="str" cm="1">
        <f t="array" ref="D75">QWXOR(D74,H74)</f>
        <v>D2A0D10488382C84</v>
      </c>
      <c r="E75" s="25" t="str" cm="1">
        <f t="array" ref="E75">QWXOR(D74,E74)</f>
        <v>0C65A2838BCD4D20</v>
      </c>
      <c r="F75" s="25" t="str" cm="1">
        <f t="array" ref="F75">QWINV(F74)</f>
        <v>1D5BB919F43879EB</v>
      </c>
      <c r="G75" s="25" t="str" cm="1">
        <f t="array" ref="G75">QWXOR(G74,F74)</f>
        <v>CAFAA7457D643110</v>
      </c>
      <c r="H75" s="25" t="str">
        <f t="shared" ref="H75" si="44">H74</f>
        <v>F6E5DD790BDDCB4B</v>
      </c>
      <c r="J75" s="79"/>
    </row>
    <row r="76" spans="1:10" x14ac:dyDescent="0.3">
      <c r="A76" s="80"/>
      <c r="B76" s="81"/>
      <c r="D76" s="25" t="str" cm="1">
        <f t="array" ref="D76">QWXOR(D75,QWXOR(QWROTR(D75,19),QWROTR(D75,28)))</f>
        <v>54B2831DB815ADCB</v>
      </c>
      <c r="E76" s="25" t="str" cm="1">
        <f t="array" ref="E76">QWXOR(E75,QWXOR(QWROTR(E75,61),QWROTR(E75,39)))</f>
        <v>685F2C0595BFEF65</v>
      </c>
      <c r="F76" s="25" t="str" cm="1">
        <f t="array" ref="F76">QWXOR(F75,QWXOR(QWROTR(F75,1),QWROTR(F75,6)))</f>
        <v>3F830B7169F4A4F9</v>
      </c>
      <c r="G76" s="25" t="str" cm="1">
        <f t="array" ref="G76">QWXOR(G75,QWXOR(QWROTR(G75,10),QWROTR(G75,17)))</f>
        <v>96407C91FF99D6AE</v>
      </c>
      <c r="H76" s="25" t="str" cm="1">
        <f t="array" ref="H76">QWXOR(H75,QWXOR(QWROTR(H75,7),QWROTR(H75,41)))</f>
        <v>DD8DF8265C310233</v>
      </c>
      <c r="J76" s="7" t="s">
        <v>11</v>
      </c>
    </row>
    <row r="77" spans="1:10" x14ac:dyDescent="0.3">
      <c r="D77" s="25"/>
      <c r="E77" s="25"/>
      <c r="F77" s="25"/>
      <c r="G77" s="25"/>
      <c r="H77" s="25"/>
      <c r="J77" s="7"/>
    </row>
    <row r="78" spans="1:10" x14ac:dyDescent="0.3">
      <c r="A78" s="80" t="s">
        <v>17</v>
      </c>
      <c r="B78" s="81">
        <v>11</v>
      </c>
      <c r="D78" s="25" t="str">
        <f t="shared" ref="D78:E78" si="45">D76</f>
        <v>54B2831DB815ADCB</v>
      </c>
      <c r="E78" s="25" t="str">
        <f t="shared" si="45"/>
        <v>685F2C0595BFEF65</v>
      </c>
      <c r="F78" s="25" t="str" cm="1">
        <f t="array" ref="F78">QWXOR(REPT("0",8)&amp;DEC2HEX((240 - B78*16 + B78*1),8),F76)</f>
        <v>3F830B7169F4A4B2</v>
      </c>
      <c r="G78" s="25" t="str">
        <f t="shared" ref="G78:H78" si="46">G76</f>
        <v>96407C91FF99D6AE</v>
      </c>
      <c r="H78" s="25" t="str">
        <f t="shared" si="46"/>
        <v>DD8DF8265C310233</v>
      </c>
      <c r="J78" s="8" t="s">
        <v>9</v>
      </c>
    </row>
    <row r="79" spans="1:10" x14ac:dyDescent="0.3">
      <c r="A79" s="80"/>
      <c r="B79" s="81"/>
      <c r="D79" s="25" t="str" cm="1">
        <f t="array" ref="D79">QWXOR(D78,H78)</f>
        <v>893F7B3BE424AFF8</v>
      </c>
      <c r="E79" s="25" t="str">
        <f t="shared" ref="E79" si="47">E78</f>
        <v>685F2C0595BFEF65</v>
      </c>
      <c r="F79" s="25" t="str" cm="1">
        <f t="array" ref="F79">QWXOR(F78,E78)</f>
        <v>57DC2774FC4B4BD7</v>
      </c>
      <c r="G79" s="25" t="str">
        <f t="shared" ref="G79" si="48">G78</f>
        <v>96407C91FF99D6AE</v>
      </c>
      <c r="H79" s="25" t="str" cm="1">
        <f t="array" ref="H79">QWXOR(G78,H78)</f>
        <v>4BCD84B7A3A8D49D</v>
      </c>
      <c r="J79" s="79" t="s">
        <v>10</v>
      </c>
    </row>
    <row r="80" spans="1:10" x14ac:dyDescent="0.3">
      <c r="A80" s="80"/>
      <c r="B80" s="81"/>
      <c r="D80" s="25" t="str" cm="1">
        <f t="array" ref="D80">QWXOR(D79,QWAND(QWINV(E79),F79))</f>
        <v>9EBF784B8C64AF6A</v>
      </c>
      <c r="E80" s="25" t="str" cm="1">
        <f t="array" ref="E80">QWXOR(E79,QWAND(QWINV(F79),G79))</f>
        <v>E85F7484962F7B4D</v>
      </c>
      <c r="F80" s="25" t="str" cm="1">
        <f t="array" ref="F80">QWXOR(F79,QWAND(QWINV(G79),H79))</f>
        <v>1E51A752FC6B4BC6</v>
      </c>
      <c r="G80" s="25" t="str" cm="1">
        <f t="array" ref="G80">QWXOR(G79,QWAND(QWINV(H79),D79))</f>
        <v>16720799BB9DFDCE</v>
      </c>
      <c r="H80" s="25" t="str" cm="1">
        <f t="array" ref="H80">QWXOR(H79,QWAND(QWINV(D79),E79))</f>
        <v>2B8D80B3B2339498</v>
      </c>
      <c r="J80" s="79"/>
    </row>
    <row r="81" spans="1:10" x14ac:dyDescent="0.3">
      <c r="A81" s="80"/>
      <c r="B81" s="81"/>
      <c r="D81" s="25" t="str" cm="1">
        <f t="array" ref="D81">QWXOR(D80,H80)</f>
        <v>B532F8F83E573BF2</v>
      </c>
      <c r="E81" s="25" t="str" cm="1">
        <f t="array" ref="E81">QWXOR(D80,E80)</f>
        <v>76E00CCF1A4BD427</v>
      </c>
      <c r="F81" s="25" t="str" cm="1">
        <f t="array" ref="F81">QWINV(F80)</f>
        <v>E1AE58AD0394B439</v>
      </c>
      <c r="G81" s="25" t="str" cm="1">
        <f t="array" ref="G81">QWXOR(G80,F80)</f>
        <v>0823A0CB47F6B608</v>
      </c>
      <c r="H81" s="25" t="str">
        <f t="shared" ref="H81" si="49">H80</f>
        <v>2B8D80B3B2339498</v>
      </c>
      <c r="J81" s="79"/>
    </row>
    <row r="82" spans="1:10" x14ac:dyDescent="0.3">
      <c r="A82" s="80"/>
      <c r="B82" s="81"/>
      <c r="D82" s="25" t="str" cm="1">
        <f t="array" ref="D82">QWXOR(D81,QWXOR(QWROTR(D81,19),QWROTR(D81,28)))</f>
        <v>B73F11753267B3BB</v>
      </c>
      <c r="E82" s="25" t="str" cm="1">
        <f t="array" ref="E82">QWXOR(E81,QWXOR(QWROTR(E81,61),QWROTR(E81,39)))</f>
        <v>5FD4FD1F86F8B505</v>
      </c>
      <c r="F82" s="25" t="str" cm="1">
        <f t="array" ref="F82">QWXOR(F81,QWXOR(QWROTR(F81,1),QWROTR(F81,6)))</f>
        <v>F6FFCD993650BCF5</v>
      </c>
      <c r="G82" s="25" t="str" cm="1">
        <f t="array" ref="G82">QWXOR(G81,QWXOR(QWROTR(G81,10),QWROTR(G81,17)))</f>
        <v>D125AC32A542E85E</v>
      </c>
      <c r="H82" s="25" t="str" cm="1">
        <f t="array" ref="H82">QWXOR(H81,QWXOR(QWROTR(H81,7),QWROTR(H81,41)))</f>
        <v>4203827899423571</v>
      </c>
      <c r="J82" s="7" t="s">
        <v>11</v>
      </c>
    </row>
    <row r="83" spans="1:10" x14ac:dyDescent="0.3">
      <c r="D83" s="25"/>
      <c r="E83" s="25"/>
      <c r="F83" s="25"/>
      <c r="G83" s="25"/>
      <c r="H83" s="25"/>
    </row>
    <row r="84" spans="1:10" x14ac:dyDescent="0.3">
      <c r="D84" s="25" t="str">
        <f>D82</f>
        <v>B73F11753267B3BB</v>
      </c>
      <c r="E84" s="25" t="str">
        <f t="shared" ref="E84:F84" si="50">E82</f>
        <v>5FD4FD1F86F8B505</v>
      </c>
      <c r="F84" s="25" t="str">
        <f t="shared" si="50"/>
        <v>F6FFCD993650BCF5</v>
      </c>
      <c r="G84" s="25" t="str" cm="1">
        <f t="array" ref="G84">QWXOR(G82,E4)</f>
        <v>D125AC32A542E85E</v>
      </c>
      <c r="H84" s="25" t="str" cm="1">
        <f t="array" ref="H84">QWXOR(H82,F4)</f>
        <v>3670E70C99423571</v>
      </c>
    </row>
    <row r="87" spans="1:10" x14ac:dyDescent="0.3">
      <c r="D87" s="1" t="s">
        <v>34</v>
      </c>
      <c r="E87" s="25" t="str">
        <f>_xlfn.CONCAT(LITTLEENDIAN(G84),LITTLEENDIAN(H84))</f>
        <v>5EE842A532AC25D1713542990CE77036</v>
      </c>
    </row>
  </sheetData>
  <mergeCells count="37">
    <mergeCell ref="A12:A16"/>
    <mergeCell ref="B12:B16"/>
    <mergeCell ref="J13:J15"/>
    <mergeCell ref="A18:A22"/>
    <mergeCell ref="B18:B22"/>
    <mergeCell ref="J19:J21"/>
    <mergeCell ref="A24:A28"/>
    <mergeCell ref="B24:B28"/>
    <mergeCell ref="J25:J27"/>
    <mergeCell ref="A30:A34"/>
    <mergeCell ref="B30:B34"/>
    <mergeCell ref="J31:J33"/>
    <mergeCell ref="A54:A58"/>
    <mergeCell ref="B54:B58"/>
    <mergeCell ref="J55:J57"/>
    <mergeCell ref="A36:A40"/>
    <mergeCell ref="B36:B40"/>
    <mergeCell ref="J37:J39"/>
    <mergeCell ref="A42:A46"/>
    <mergeCell ref="B42:B46"/>
    <mergeCell ref="J43:J45"/>
    <mergeCell ref="E3:F3"/>
    <mergeCell ref="A72:A76"/>
    <mergeCell ref="B72:B76"/>
    <mergeCell ref="J73:J75"/>
    <mergeCell ref="A78:A82"/>
    <mergeCell ref="B78:B82"/>
    <mergeCell ref="J79:J81"/>
    <mergeCell ref="A60:A64"/>
    <mergeCell ref="B60:B64"/>
    <mergeCell ref="J61:J63"/>
    <mergeCell ref="A66:A70"/>
    <mergeCell ref="B66:B70"/>
    <mergeCell ref="J67:J69"/>
    <mergeCell ref="A48:A52"/>
    <mergeCell ref="B48:B52"/>
    <mergeCell ref="J49:J51"/>
  </mergeCells>
  <pageMargins left="0.7" right="0.7" top="0.78740157499999996" bottom="0.78740157499999996" header="0.3" footer="0.3"/>
  <ignoredErrors>
    <ignoredError sqref="D12:F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Overview</vt:lpstr>
      <vt:lpstr>ascon_initialize</vt:lpstr>
      <vt:lpstr>process_associated_data</vt:lpstr>
      <vt:lpstr>process_plaintext</vt:lpstr>
      <vt:lpstr>ascon_finalize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Prof. Dr. Tim Wambach</cp:lastModifiedBy>
  <dcterms:created xsi:type="dcterms:W3CDTF">2025-08-16T18:54:44Z</dcterms:created>
  <dcterms:modified xsi:type="dcterms:W3CDTF">2025-08-18T09:40:53Z</dcterms:modified>
</cp:coreProperties>
</file>