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mwa\Nextcloud\Lehre\Technische Grundlagen der Datensicherheit\Excelsheets\"/>
    </mc:Choice>
  </mc:AlternateContent>
  <xr:revisionPtr revIDLastSave="0" documentId="13_ncr:1_{4F767E86-A12F-4A30-A35B-4F7329DB3BE9}" xr6:coauthVersionLast="47" xr6:coauthVersionMax="47" xr10:uidLastSave="{00000000-0000-0000-0000-000000000000}"/>
  <bookViews>
    <workbookView xWindow="-108" yWindow="-108" windowWidth="23256" windowHeight="13896" xr2:uid="{3439A250-C0C7-4DA5-B36E-828FF1FAD52D}"/>
  </bookViews>
  <sheets>
    <sheet name=" Public Key and Signature" sheetId="6" r:id="rId1"/>
    <sheet name="Verification" sheetId="7" r:id="rId2"/>
    <sheet name="Constants" sheetId="5" r:id="rId3"/>
  </sheets>
  <definedNames>
    <definedName name="_mm3_final">_xlfn.LAMBDA(_xlpm.text,_xlpm.cur,_xlfn.LET(_xlpm.hx,dwmult(_xlfn.LET(_xlpm.h,dwmult(dwxor(dwxor(_xlpm.cur,DEC2HEX(LEN(_xlpm.text),8)),dwshiftright(dwxor(_xlpm.cur,DEC2HEX(LEN(_xlpm.text),8)),16)),"85ebca6b"),dwxor(_xlpm.h,dwshiftright(_xlpm.h,13))),"c2b2ae35"),dwxor(_xlpm.hx,dwshiftright(_xlpm.hx,16))))</definedName>
    <definedName name="_mm3_postblock">_xlfn.LAMBDA(_xlpm.x,dwadd(dwmult(dwor(dwshiftleft(_xlpm.x,13),dwshiftright(_xlpm.x,19)),5),"e6546b64"))</definedName>
    <definedName name="_mm3_scramble">_xlfn.LAMBDA(_xlpm.x,dwmult(_xlfn.LET(_xlpm.k,dwmult(_xlpm.x,"cc9e2d51"),dwor(dwshiftleft(_xlpm.k,15),dwshiftright(_xlpm.k,17))),"1b873593"))</definedName>
    <definedName name="const_beta">Constants!$D$16</definedName>
    <definedName name="const_n">Constants!$D$18</definedName>
    <definedName name="const_q">Constants!$D$4</definedName>
    <definedName name="const_s">SUM(' Public Key and Signature'!$AS$28:$AS$603)</definedName>
    <definedName name="const_tau">Constants!$D$14</definedName>
    <definedName name="decompose">_xlfn.LAMBDA(_xlpm.r,_xlpm.q,_xlpm.alpha,_xlop.lowhigh,_xlfn.LET(_xlpm.erg,_xlfn.LET(_xlpm.r,MOD(_xlpm.r,_xlpm.q),_xlpm.r_0,symmod(_xlpm.r,_xlpm.alpha),IF(_xlpm.r-_xlpm.r_0=_xlpm.q-1,_xlfn.VSTACK(0,_xlpm.r_0-1),_xlfn.VSTACK(ROUNDDOWN((_xlpm.r-_xlpm.r_0)/_xlpm.alpha,0),_xlpm.r_0))),IF(_xlpm.lowhigh="",_xlpm.erg,IF(_xlpm.lowhigh="low",INDEX(_xlpm.erg,2),INDEX(_xlpm.erg,1)))))</definedName>
    <definedName name="decompose_poly">_xlfn.LAMBDA(_xlpm.v,_xlpm.q,_xlpm.alpha,_xlpm.lowhigh,_xlfn.MAP(_xlpm.v,_xlfn.LAMBDA(_xlpm.x,decompose(_xlpm.x,_xlpm.q,_xlpm.alpha,_xlpm.lowhigh))))</definedName>
    <definedName name="dwadd">_xlfn.LAMBDA(_xlpm.x,_xlpm.y,_xlfn.LET(_xlpm.x,DEC2HEX(HEX2DEC(_xlpm.x),8),_xlpm.y,DEC2HEX(HEX2DEC(_xlpm.y),8),DEC2HEX(MOD(HEX2DEC(_xlpm.x)+HEX2DEC(_xlpm.y),4294967296))))</definedName>
    <definedName name="dwmult">_xlfn.LAMBDA(_xlpm.x,_xlpm.y,_xlfn.LET(_xlpm.x,DEC2HEX(HEX2DEC(_xlpm.x),8),_xlpm.y,DEC2HEX(HEX2DEC(_xlpm.y),8),_xlpm.bs,_xlfn.CONCAT(_xlfn.MAP(_xlfn.SEQUENCE(LEN(_xlpm.y)),_xlfn.LAMBDA(_xlpm.v,HEX2BIN(MID(_xlpm.y,_xlpm.v,1),4)))),_xlpm.erg,_xlfn.REDUCE(0,_xlfn.MAKEARRAY(1,LEN(_xlpm.bs),_xlfn.LAMBDA(_xlpm.z,_xlpm.s,MID(_xlpm.bs,_xlpm.s,1))),_xlfn.LAMBDA(_xlpm.a,_xlpm.z,MOD(IF(_xlpm.z="1",_xlpm.a*2+HEX2DEC(_xlpm.x),_xlpm.a*2),4294967296))),DEC2HEX(_xlpm.erg,8)))</definedName>
    <definedName name="dwor">_xlfn.LAMBDA(_xlpm.x,_xlpm.y,_xlfn.LET(_xlpm.x,DEC2HEX(HEX2DEC(_xlpm.x),8),_xlpm.y,DEC2HEX(HEX2DEC(_xlpm.y),8),DEC2HEX(MOD(_xlfn.BITOR(HEX2DEC(_xlpm.x),HEX2DEC(_xlpm.y)),4294967296))))</definedName>
    <definedName name="dwshiftleft">_xlfn.LAMBDA(_xlpm.x,_xlpm.y,_xlfn.LET(_xlpm.x,DEC2HEX(HEX2DEC(_xlpm.x),8),_xlpm.bs,RIGHT(_xlfn.CONCAT(_xlfn.MAP(_xlfn.SEQUENCE(LEN(_xlpm.x)),_xlfn.LAMBDA(_xlpm.v,HEX2BIN(MID(_xlpm.x,_xlpm.v,1),4)))),32-_xlpm.y)&amp;REPT("0",_xlpm.y),_xlfn.CONCAT(BIN2HEX((_xlfn.MAKEARRAY(1,LEN(_xlpm.bs)/4,_xlfn.LAMBDA(_xlpm.zz,_xlpm.ss,MID(_xlpm.bs,(_xlpm.ss-1)*4+1,4))))))))</definedName>
    <definedName name="dwshiftright">_xlfn.LAMBDA(_xlpm.x,_xlpm.y,_xlfn.LET(_xlpm.x,DEC2HEX(HEX2DEC(_xlpm.x),8),_xlpm.bs,REPT("0",_xlpm.y)&amp;LEFT(_xlfn.CONCAT(_xlfn.MAP(_xlfn.SEQUENCE(LEN(_xlpm.x)),_xlfn.LAMBDA(_xlpm.v,HEX2BIN(MID(_xlpm.x,_xlpm.v,1),4)))),32-_xlpm.y),_xlfn.CONCAT(BIN2HEX((_xlfn.MAKEARRAY(1,LEN(_xlpm.bs)/4,_xlfn.LAMBDA(_xlpm.zz,_xlpm.ss,MID(_xlpm.bs,(_xlpm.ss-1)*4+1,4))))))))</definedName>
    <definedName name="dwxor">_xlfn.LAMBDA(_xlpm.x,_xlpm.y,_xlfn.LET(_xlpm.x,DEC2HEX(HEX2DEC(_xlpm.x),8),_xlpm.y,DEC2HEX(HEX2DEC(_xlpm.y),8),_xlpm.erg,_xlfn.MAKEARRAY(1,8,_xlfn.LAMBDA(_xlpm.z,_xlpm.s,DEC2HEX(_xlfn.BITXOR(HEX2DEC(MID(_xlpm.x,_xlpm.s,1)),HEX2DEC(MID(_xlpm.y,_xlpm.s,1)))))),_xlfn.CONCAT(_xlpm.erg)))</definedName>
    <definedName name="InfinityNorm">_xlfn.LAMBDA(_xlpm.x,MAX(ABS(_xlpm.x)))</definedName>
    <definedName name="littleEndian">_xlfn.LAMBDA(_xlpm.t,_xlfn.CONCAT(_xlfn.MAKEARRAY(1,LEN(_xlpm.t)/2,_xlfn.LAMBDA(_xlpm.z,_xlpm.s,MID(_xlpm.t,LEN(_xlpm.t)-(_xlpm.s-1)*2-1,2)))))</definedName>
    <definedName name="littleEndianModified">_xlfn.LAMBDA(_xlpm.t,_xlfn.LET(_xlpm.erg,_xlfn.CONCAT(_xlfn.MAKEARRAY(1,LEN(_xlpm.t)/2,_xlfn.LAMBDA(_xlpm.z,_xlpm.s,MID(_xlpm.t,LEN(_xlpm.t)-(_xlpm.s-1)*2-1,2)))),IF(LEN(_xlpm.erg)&lt;8,REPT("0",8-LEN(_xlpm.erg))&amp;_xlpm.erg,_xlpm.erg)))</definedName>
    <definedName name="mm3_hash">_xlfn.LAMBDA(_xlpm.text,_xlop.seed,IF(LEN(_xlpm.text)=0,0,_mm3_final(_xlpm.text,_xlfn.REDUCE(IF(_xlpm.seed&lt;&gt;"",_xlpm.seed,"00000000"),_xlfn.MAKEARRAY(1,ROUNDUP(LEN(_xlpm.text)/4,0),_xlfn.LAMBDA(_xlpm.z,_xlpm.s,_xlfn.LET(_xlpm.part,MID(_xlpm.text,(_xlpm.s-1)*4+1,4),(_xlfn.CONCAT(_xlfn.MAP(_xlfn.SEQUENCE(LEN(_xlpm.part)),_xlfn.LAMBDA(_xlpm.x,DEC2HEX(CODE(MID(_xlpm.part,_xlpm.x,1)),2)))))))),_xlfn.LAMBDA(_xlpm.a,_xlpm.x,IF(LEN(_xlpm.x)=8,_mm3_postblock(dwxor(_xlpm.a,_mm3_scramble(littleEndianModified(_xlpm.x)))),dwxor(_xlpm.a,_mm3_scramble(littleEndianModified(_xlpm.x)))))))))</definedName>
    <definedName name="poly_madd">_xlfn.LAMBDA(_xlpm.a,_xlpm.b,_xlpm.q,_xlfn.MAKEARRAY(MIN(ROWS(_xlpm.a),ROWS(_xlpm.b)),MIN(COLUMNS(_xlpm.a),COLUMNS(_xlpm.b)),_xlfn.LAMBDA(_xlpm.z,_xlpm.s,symmod(INDEX(_xlpm.a,_xlpm.z,_xlpm.s)+INDEX(_xlpm.b,_xlpm.z,_xlpm.s),_xlpm.q))))</definedName>
    <definedName name="poly_mv_mult_div">_xlfn.LAMBDA(_xlpm.A_00,_xlpm.A_01,_xlpm.A_10,_xlpm.A_11,_xlpm.v_0,_xlpm.v_1,_xlpm.b,_xlpm.q,_xlfn.VSTACK(polyadd(polymultdiv(_xlpm.A_00,_xlpm.v_0,_xlpm.b,_xlpm.q),polymultdiv(_xlpm.A_01,_xlpm.v_1,_xlpm.b,_xlpm.q),_xlpm.q),polyadd(polymultdiv(_xlpm.A_10,_xlpm.v_0,_xlpm.b,_xlpm.q),polymultdiv(_xlpm.A_11,_xlpm.v_1,_xlpm.b,_xlpm.q),_xlpm.q)))</definedName>
    <definedName name="polyadd">_xlfn.LAMBDA(_xlpm.x,_xlpm.y,_xlpm.q,_xlfn.MAKEARRAY(1,4,_xlfn.LAMBDA(_xlpm.z,_xlpm.s,symmod(_xlfn.CHOOSECOLS(_xlpm.x,_xlpm.s)+_xlfn.CHOOSECOLS(_xlpm.y,_xlpm.s),_xlpm.q))))</definedName>
    <definedName name="polydiv">_xlfn.LAMBDA(_xlpm.p,_xlpm.b,_xlpm.q, symmod(IF(COLUMNS(_xlpm.p)&lt;COLUMNS(_xlpm.b),_xlpm.p, polydiv( shrink(_xlfn.MAKEARRAY(1,COLUMNS(_xlpm.p),_xlfn.LAMBDA(_xlpm.z,_xlpm.s,IF(_xlpm.s&lt;=COLUMNS(_xlpm.b),MOD(INDEX(_xlpm.p,1,_xlpm.s)-INDEX(_xlpm.p,1,1)*INDEX(_xlpm.b,1,_xlpm.s),_xlpm.q),INDEX(_xlpm.p,1,_xlpm.s))))),_xlpm.b,_xlpm.q ) ),_xlpm.q))</definedName>
    <definedName name="polymult">_xlfn.LAMBDA(_xlpm.p,_xlpm.b,_xlpm.q, symmod(_xlfn.BYCOL(_xlfn.MAKEARRAY(COLUMNS(_xlpm.b),COLUMNS(_xlpm.p)+COLUMNS(_xlpm.b)-1,_xlfn.LAMBDA(_xlpm.s,_xlpm.z,IF(FALSE,0,INDEX(_xlpm.p,1,_xlpm.s))*IF(OR(_xlpm.z-_xlpm.s&lt;0,_xlpm.z-_xlpm.s&gt;=COLUMNS(_xlpm.p)),0,INDEX(_xlpm.b,1,_xlpm.z-_xlpm.s+1)))),_xlfn.LAMBDA(_xlpm.col,MOD(SUM(_xlpm.col),_xlpm.q))),_xlpm.q))</definedName>
    <definedName name="polymultdiv">_xlfn.LAMBDA(_xlpm.x,_xlpm.y,_xlpm.b,_xlpm.q,polydiv(polymult(_xlpm.x,_xlpm.y,_xlpm.q),_xlpm.b,_xlpm.q))</definedName>
    <definedName name="polysub">_xlfn.LAMBDA(_xlpm.x,_xlpm.y,_xlpm.q,_xlfn.MAKEARRAY(1,4,_xlfn.LAMBDA(_xlpm.z,_xlpm.s,symmod(_xlfn.CHOOSECOLS(_xlpm.x,_xlpm.s)-_xlfn.CHOOSECOLS(_xlpm.y,_xlpm.s),_xlpm.q))))</definedName>
    <definedName name="PRNG_byte">_xlfn.LAMBDA(_xlpm.seed,_xlpm.pos,MID(_xlfn.CONCAT(_xlfn.SCAN(_xlpm.seed,_xlfn.MAKEARRAY(1,ROUNDUP(_xlpm.pos/4,0),_xlfn.LAMBDA(_xlpm.z,_xlpm.s,"789A"&amp;DEC2HEX(_xlpm.s,4))),_xlfn.LAMBDA(_xlpm.a,_xlpm.x,mm3_hash(_xlpm.a,_xlpm.x)))),(_xlpm.pos-1)*2+1,2))</definedName>
    <definedName name="PRNG_rnd">_xlfn.LAMBDA(_xlpm.seed,_xlpm.pos,_xlpm.max,MOD(HEX2DEC(PRNG_byte(_xlpm.seed,_xlpm.pos)),_xlpm.max+1))</definedName>
    <definedName name="PRNG_rnd_poly">_xlfn.LAMBDA(_xlpm.size,_xlpm.seed,_xlpm.max,_xlfn.MAKEARRAY(1,_xlpm.size,_xlfn.LAMBDA(_xlpm.z,_xlpm.s,PRNG_rnd("AB00"&amp;DEC2HEX(_xlpm.seed,4),_xlpm.s,(_xlpm.max-1)*2)-(_xlpm.max-1))))</definedName>
    <definedName name="SampleInBall">_xlfn.LAMBDA(_xlpm.anz,_xlpm.tau,_xlpm.seed,_xlfn.REDUCE(_xlfn.MAKEARRAY(1,_xlpm.anz,_xlfn.LAMBDA(_xlpm.z,_xlpm.s,0)),_xlfn.SEQUENCE(_xlpm.tau,,_xlpm.anz-_xlpm.tau+1,1),_xlfn.LAMBDA(_xlpm.a,_xlpm.i,_xlfn.LET(_xlpm.j,PRNG_rnd(_xlpm.seed,1,_xlpm.i-1)+1,_xlpm.s_0,PRNG_rnd(_xlpm.seed,_xlpm.i+1,1),_xlfn.MAKEARRAY(1,_xlpm.anz,_xlfn.LAMBDA(_xlpm.zz,_xlpm.ss,_xlfn.IFS(_xlpm.ss=_xlpm.j,POWER(-1,_xlpm.s_0),_xlpm.ss=_xlpm.i,INDEX(_xlpm.a,_xlpm.j),TRUE,INDEX(_xlpm.a,_xlpm.ss))))))))</definedName>
    <definedName name="shrink">_xlfn.LAMBDA(_xlpm.f,_xlfn.MAKEARRAY(1,COLUMNS(_xlpm.f)-1,_xlfn.LAMBDA(_xlpm.z,_xlpm.s,INDEX(_xlpm.f,1,_xlpm.s+1))))</definedName>
    <definedName name="symmod">_xlfn.LAMBDA(_xlpm.a,_xlpm.m,IF(MOD(_xlpm.a,_xlpm.m) &gt; IF(EVEN(_xlpm.a),_xlpm.m/2,(_xlpm.m-1)/2),MOD(_xlpm.a,_xlpm.m)-_xlpm.m,MOD(_xlpm.a,_xlpm.m)))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6" l="1"/>
  <c r="C29" i="6" a="1"/>
  <c r="C29" i="6" s="1"/>
  <c r="G12" i="7" a="1"/>
  <c r="G12" i="7" s="1"/>
  <c r="R8" i="5"/>
  <c r="R10" i="5"/>
  <c r="O10" i="5"/>
  <c r="O8" i="5"/>
  <c r="R16" i="5"/>
  <c r="O16" i="5"/>
  <c r="L16" i="5"/>
  <c r="L10" i="5"/>
  <c r="L8" i="5"/>
  <c r="W7" i="7"/>
  <c r="AB7" i="7"/>
  <c r="K5" i="7" a="1"/>
  <c r="K5" i="7" s="1"/>
  <c r="F5" i="7" a="1"/>
  <c r="F5" i="7" s="1"/>
  <c r="K4" i="7" a="1"/>
  <c r="K4" i="7" s="1"/>
  <c r="F4" i="7" a="1"/>
  <c r="F4" i="7" s="1"/>
  <c r="C317" i="6" a="1"/>
  <c r="C317" i="6" s="1"/>
  <c r="C318" i="6" a="1"/>
  <c r="C318" i="6" s="1"/>
  <c r="C320" i="6" a="1"/>
  <c r="C320" i="6" s="1"/>
  <c r="C321" i="6" a="1"/>
  <c r="C321" i="6" s="1"/>
  <c r="C323" i="6" a="1"/>
  <c r="C323" i="6" s="1"/>
  <c r="C324" i="6" a="1"/>
  <c r="C324" i="6" s="1"/>
  <c r="C326" i="6" a="1"/>
  <c r="C326" i="6" s="1"/>
  <c r="C327" i="6" a="1"/>
  <c r="C327" i="6" s="1"/>
  <c r="C329" i="6" a="1"/>
  <c r="C329" i="6" s="1"/>
  <c r="C330" i="6" a="1"/>
  <c r="C330" i="6" s="1"/>
  <c r="C332" i="6" a="1"/>
  <c r="C332" i="6" s="1"/>
  <c r="C333" i="6" a="1"/>
  <c r="C333" i="6" s="1"/>
  <c r="C335" i="6" a="1"/>
  <c r="C335" i="6" s="1"/>
  <c r="C336" i="6" a="1"/>
  <c r="C336" i="6" s="1"/>
  <c r="C338" i="6" a="1"/>
  <c r="C338" i="6" s="1"/>
  <c r="C339" i="6" a="1"/>
  <c r="C339" i="6" s="1"/>
  <c r="C341" i="6" a="1"/>
  <c r="C341" i="6" s="1"/>
  <c r="C342" i="6" a="1"/>
  <c r="C342" i="6" s="1"/>
  <c r="C344" i="6" a="1"/>
  <c r="C344" i="6" s="1"/>
  <c r="C345" i="6" a="1"/>
  <c r="C345" i="6" s="1"/>
  <c r="C347" i="6" a="1"/>
  <c r="C347" i="6" s="1"/>
  <c r="C348" i="6" a="1"/>
  <c r="C348" i="6" s="1"/>
  <c r="C350" i="6" a="1"/>
  <c r="C350" i="6" s="1"/>
  <c r="C351" i="6" a="1"/>
  <c r="C351" i="6" s="1"/>
  <c r="C353" i="6" a="1"/>
  <c r="C353" i="6" s="1"/>
  <c r="C354" i="6" a="1"/>
  <c r="C354" i="6" s="1"/>
  <c r="C356" i="6" a="1"/>
  <c r="C356" i="6" s="1"/>
  <c r="C357" i="6" a="1"/>
  <c r="C357" i="6" s="1"/>
  <c r="C359" i="6" a="1"/>
  <c r="C359" i="6" s="1"/>
  <c r="C360" i="6" a="1"/>
  <c r="C360" i="6" s="1"/>
  <c r="C362" i="6" a="1"/>
  <c r="C362" i="6" s="1"/>
  <c r="C363" i="6" a="1"/>
  <c r="C363" i="6" s="1"/>
  <c r="C365" i="6" a="1"/>
  <c r="C365" i="6" s="1"/>
  <c r="C366" i="6" a="1"/>
  <c r="C366" i="6" s="1"/>
  <c r="C368" i="6" a="1"/>
  <c r="C368" i="6" s="1"/>
  <c r="C369" i="6" a="1"/>
  <c r="C369" i="6" s="1"/>
  <c r="C371" i="6" a="1"/>
  <c r="C371" i="6" s="1"/>
  <c r="C372" i="6" a="1"/>
  <c r="C372" i="6" s="1"/>
  <c r="C374" i="6" a="1"/>
  <c r="C374" i="6" s="1"/>
  <c r="C375" i="6" a="1"/>
  <c r="C375" i="6" s="1"/>
  <c r="C377" i="6" a="1"/>
  <c r="C377" i="6" s="1"/>
  <c r="C378" i="6" a="1"/>
  <c r="C378" i="6" s="1"/>
  <c r="C380" i="6" a="1"/>
  <c r="C380" i="6" s="1"/>
  <c r="C381" i="6" a="1"/>
  <c r="C381" i="6" s="1"/>
  <c r="C383" i="6" a="1"/>
  <c r="C383" i="6" s="1"/>
  <c r="C384" i="6" a="1"/>
  <c r="C384" i="6" s="1"/>
  <c r="C386" i="6" a="1"/>
  <c r="C386" i="6" s="1"/>
  <c r="C387" i="6" a="1"/>
  <c r="C387" i="6" s="1"/>
  <c r="C389" i="6" a="1"/>
  <c r="C389" i="6" s="1"/>
  <c r="C390" i="6" a="1"/>
  <c r="C390" i="6" s="1"/>
  <c r="C392" i="6" a="1"/>
  <c r="C392" i="6" s="1"/>
  <c r="C393" i="6" a="1"/>
  <c r="C393" i="6" s="1"/>
  <c r="C395" i="6" a="1"/>
  <c r="C395" i="6" s="1"/>
  <c r="C396" i="6" a="1"/>
  <c r="C396" i="6" s="1"/>
  <c r="C398" i="6" a="1"/>
  <c r="C398" i="6" s="1"/>
  <c r="C399" i="6" a="1"/>
  <c r="C399" i="6" s="1"/>
  <c r="C401" i="6" a="1"/>
  <c r="C401" i="6" s="1"/>
  <c r="C402" i="6" a="1"/>
  <c r="C402" i="6" s="1"/>
  <c r="C404" i="6" a="1"/>
  <c r="C404" i="6" s="1"/>
  <c r="C405" i="6" a="1"/>
  <c r="C405" i="6" s="1"/>
  <c r="C407" i="6" a="1"/>
  <c r="C407" i="6" s="1"/>
  <c r="C408" i="6" a="1"/>
  <c r="C408" i="6" s="1"/>
  <c r="C410" i="6" a="1"/>
  <c r="C410" i="6" s="1"/>
  <c r="C411" i="6" a="1"/>
  <c r="C411" i="6" s="1"/>
  <c r="C413" i="6" a="1"/>
  <c r="C413" i="6" s="1"/>
  <c r="C414" i="6" a="1"/>
  <c r="C414" i="6" s="1"/>
  <c r="C416" i="6" a="1"/>
  <c r="C416" i="6" s="1"/>
  <c r="C417" i="6" a="1"/>
  <c r="C417" i="6" s="1"/>
  <c r="C419" i="6" a="1"/>
  <c r="C419" i="6" s="1"/>
  <c r="C420" i="6" a="1"/>
  <c r="C420" i="6" s="1"/>
  <c r="C422" i="6" a="1"/>
  <c r="C422" i="6" s="1"/>
  <c r="C423" i="6" a="1"/>
  <c r="C423" i="6" s="1"/>
  <c r="C425" i="6" a="1"/>
  <c r="C425" i="6" s="1"/>
  <c r="C426" i="6" a="1"/>
  <c r="C426" i="6" s="1"/>
  <c r="C428" i="6" a="1"/>
  <c r="C428" i="6" s="1"/>
  <c r="C429" i="6" a="1"/>
  <c r="C429" i="6" s="1"/>
  <c r="C431" i="6" a="1"/>
  <c r="C431" i="6" s="1"/>
  <c r="C432" i="6" a="1"/>
  <c r="C432" i="6" s="1"/>
  <c r="C434" i="6" a="1"/>
  <c r="C434" i="6" s="1"/>
  <c r="C435" i="6" a="1"/>
  <c r="C435" i="6" s="1"/>
  <c r="C437" i="6" a="1"/>
  <c r="C437" i="6" s="1"/>
  <c r="C438" i="6" a="1"/>
  <c r="C438" i="6" s="1"/>
  <c r="C440" i="6" a="1"/>
  <c r="C440" i="6" s="1"/>
  <c r="C441" i="6" a="1"/>
  <c r="C441" i="6" s="1"/>
  <c r="C443" i="6" a="1"/>
  <c r="C443" i="6" s="1"/>
  <c r="C444" i="6" a="1"/>
  <c r="C444" i="6" s="1"/>
  <c r="C446" i="6" a="1"/>
  <c r="C446" i="6" s="1"/>
  <c r="C447" i="6" a="1"/>
  <c r="C447" i="6" s="1"/>
  <c r="C449" i="6" a="1"/>
  <c r="C449" i="6" s="1"/>
  <c r="C450" i="6" a="1"/>
  <c r="C450" i="6" s="1"/>
  <c r="C452" i="6" a="1"/>
  <c r="C452" i="6" s="1"/>
  <c r="C453" i="6" a="1"/>
  <c r="C453" i="6" s="1"/>
  <c r="C455" i="6" a="1"/>
  <c r="C455" i="6" s="1"/>
  <c r="C456" i="6" a="1"/>
  <c r="C456" i="6" s="1"/>
  <c r="C458" i="6" a="1"/>
  <c r="C458" i="6" s="1"/>
  <c r="C459" i="6" a="1"/>
  <c r="C459" i="6" s="1"/>
  <c r="C461" i="6" a="1"/>
  <c r="C461" i="6" s="1"/>
  <c r="C462" i="6" a="1"/>
  <c r="C462" i="6" s="1"/>
  <c r="C464" i="6" a="1"/>
  <c r="C464" i="6" s="1"/>
  <c r="C465" i="6" a="1"/>
  <c r="C465" i="6" s="1"/>
  <c r="C467" i="6" a="1"/>
  <c r="C467" i="6" s="1"/>
  <c r="C468" i="6" a="1"/>
  <c r="C468" i="6" s="1"/>
  <c r="C470" i="6" a="1"/>
  <c r="C470" i="6" s="1"/>
  <c r="C471" i="6" a="1"/>
  <c r="C471" i="6" s="1"/>
  <c r="C473" i="6" a="1"/>
  <c r="C473" i="6" s="1"/>
  <c r="C474" i="6" a="1"/>
  <c r="C474" i="6" s="1"/>
  <c r="C476" i="6" a="1"/>
  <c r="C476" i="6" s="1"/>
  <c r="C477" i="6" a="1"/>
  <c r="C477" i="6" s="1"/>
  <c r="C479" i="6" a="1"/>
  <c r="C479" i="6" s="1"/>
  <c r="C480" i="6" a="1"/>
  <c r="C480" i="6" s="1"/>
  <c r="C482" i="6" a="1"/>
  <c r="C482" i="6" s="1"/>
  <c r="C483" i="6" a="1"/>
  <c r="C483" i="6" s="1"/>
  <c r="C485" i="6" a="1"/>
  <c r="C485" i="6" s="1"/>
  <c r="C486" i="6" a="1"/>
  <c r="C486" i="6" s="1"/>
  <c r="C488" i="6" a="1"/>
  <c r="C488" i="6" s="1"/>
  <c r="C489" i="6" a="1"/>
  <c r="C489" i="6" s="1"/>
  <c r="C491" i="6" a="1"/>
  <c r="C491" i="6" s="1"/>
  <c r="C492" i="6" a="1"/>
  <c r="C492" i="6" s="1"/>
  <c r="C494" i="6" a="1"/>
  <c r="C494" i="6" s="1"/>
  <c r="C495" i="6" a="1"/>
  <c r="C495" i="6" s="1"/>
  <c r="C497" i="6" a="1"/>
  <c r="C497" i="6" s="1"/>
  <c r="C498" i="6" a="1"/>
  <c r="C498" i="6" s="1"/>
  <c r="C500" i="6" a="1"/>
  <c r="C500" i="6" s="1"/>
  <c r="C501" i="6" a="1"/>
  <c r="C501" i="6" s="1"/>
  <c r="C503" i="6" a="1"/>
  <c r="C503" i="6" s="1"/>
  <c r="C504" i="6" a="1"/>
  <c r="C504" i="6" s="1"/>
  <c r="C506" i="6" a="1"/>
  <c r="C506" i="6" s="1"/>
  <c r="C507" i="6" a="1"/>
  <c r="C507" i="6" s="1"/>
  <c r="C509" i="6" a="1"/>
  <c r="C509" i="6" s="1"/>
  <c r="C510" i="6" a="1"/>
  <c r="C510" i="6" s="1"/>
  <c r="C512" i="6" a="1"/>
  <c r="C512" i="6" s="1"/>
  <c r="C513" i="6" a="1"/>
  <c r="C513" i="6" s="1"/>
  <c r="C515" i="6" a="1"/>
  <c r="C515" i="6" s="1"/>
  <c r="C516" i="6" a="1"/>
  <c r="C516" i="6" s="1"/>
  <c r="C518" i="6" a="1"/>
  <c r="C518" i="6" s="1"/>
  <c r="C519" i="6" a="1"/>
  <c r="C519" i="6" s="1"/>
  <c r="C521" i="6" a="1"/>
  <c r="C521" i="6" s="1"/>
  <c r="C522" i="6" a="1"/>
  <c r="C522" i="6" s="1"/>
  <c r="C524" i="6" a="1"/>
  <c r="C524" i="6" s="1"/>
  <c r="C525" i="6" a="1"/>
  <c r="C525" i="6" s="1"/>
  <c r="C527" i="6" a="1"/>
  <c r="C527" i="6" s="1"/>
  <c r="C528" i="6" a="1"/>
  <c r="C528" i="6" s="1"/>
  <c r="C530" i="6" a="1"/>
  <c r="C530" i="6" s="1"/>
  <c r="C531" i="6" a="1"/>
  <c r="C531" i="6" s="1"/>
  <c r="C533" i="6" a="1"/>
  <c r="C533" i="6" s="1"/>
  <c r="C534" i="6" a="1"/>
  <c r="C534" i="6" s="1"/>
  <c r="C536" i="6" a="1"/>
  <c r="C536" i="6" s="1"/>
  <c r="C537" i="6" a="1"/>
  <c r="C537" i="6" s="1"/>
  <c r="C539" i="6" a="1"/>
  <c r="C539" i="6" s="1"/>
  <c r="C540" i="6" a="1"/>
  <c r="C540" i="6" s="1"/>
  <c r="C542" i="6" a="1"/>
  <c r="C542" i="6" s="1"/>
  <c r="C543" i="6" a="1"/>
  <c r="C543" i="6" s="1"/>
  <c r="C545" i="6" a="1"/>
  <c r="C545" i="6" s="1"/>
  <c r="C546" i="6" a="1"/>
  <c r="C546" i="6" s="1"/>
  <c r="C548" i="6" a="1"/>
  <c r="C548" i="6" s="1"/>
  <c r="C549" i="6" a="1"/>
  <c r="C549" i="6" s="1"/>
  <c r="C551" i="6" a="1"/>
  <c r="C551" i="6" s="1"/>
  <c r="C552" i="6" a="1"/>
  <c r="C552" i="6" s="1"/>
  <c r="C554" i="6" a="1"/>
  <c r="C554" i="6" s="1"/>
  <c r="C555" i="6" a="1"/>
  <c r="C555" i="6" s="1"/>
  <c r="C557" i="6" a="1"/>
  <c r="C557" i="6" s="1"/>
  <c r="C558" i="6" a="1"/>
  <c r="C558" i="6" s="1"/>
  <c r="C560" i="6" a="1"/>
  <c r="C560" i="6" s="1"/>
  <c r="C561" i="6" a="1"/>
  <c r="C561" i="6" s="1"/>
  <c r="C563" i="6" a="1"/>
  <c r="C563" i="6" s="1"/>
  <c r="C564" i="6" a="1"/>
  <c r="C564" i="6" s="1"/>
  <c r="C566" i="6" a="1"/>
  <c r="C566" i="6" s="1"/>
  <c r="C567" i="6" a="1"/>
  <c r="C567" i="6" s="1"/>
  <c r="C569" i="6" a="1"/>
  <c r="C569" i="6" s="1"/>
  <c r="C570" i="6" a="1"/>
  <c r="C570" i="6" s="1"/>
  <c r="C572" i="6" a="1"/>
  <c r="C572" i="6" s="1"/>
  <c r="C573" i="6" a="1"/>
  <c r="C573" i="6" s="1"/>
  <c r="C575" i="6" a="1"/>
  <c r="C575" i="6" s="1"/>
  <c r="C576" i="6" a="1"/>
  <c r="C576" i="6" s="1"/>
  <c r="C578" i="6" a="1"/>
  <c r="C578" i="6" s="1"/>
  <c r="C579" i="6" a="1"/>
  <c r="C579" i="6" s="1"/>
  <c r="C581" i="6" a="1"/>
  <c r="C581" i="6" s="1"/>
  <c r="C582" i="6" a="1"/>
  <c r="C582" i="6" s="1"/>
  <c r="C584" i="6" a="1"/>
  <c r="C584" i="6" s="1"/>
  <c r="C585" i="6" a="1"/>
  <c r="C585" i="6" s="1"/>
  <c r="C587" i="6" a="1"/>
  <c r="C587" i="6" s="1"/>
  <c r="C588" i="6" a="1"/>
  <c r="C588" i="6" s="1"/>
  <c r="C590" i="6" a="1"/>
  <c r="C590" i="6" s="1"/>
  <c r="C591" i="6" a="1"/>
  <c r="C591" i="6" s="1"/>
  <c r="C593" i="6" a="1"/>
  <c r="C593" i="6" s="1"/>
  <c r="C594" i="6" a="1"/>
  <c r="C594" i="6" s="1"/>
  <c r="C596" i="6" a="1"/>
  <c r="C596" i="6" s="1"/>
  <c r="C597" i="6" a="1"/>
  <c r="C597" i="6" s="1"/>
  <c r="C599" i="6" a="1"/>
  <c r="C599" i="6" s="1"/>
  <c r="C600" i="6" a="1"/>
  <c r="C600" i="6" s="1"/>
  <c r="C602" i="6" a="1"/>
  <c r="C602" i="6" s="1"/>
  <c r="C603" i="6" a="1"/>
  <c r="C603" i="6" s="1"/>
  <c r="C173" i="6" a="1"/>
  <c r="C173" i="6" s="1"/>
  <c r="C174" i="6" a="1"/>
  <c r="C174" i="6" s="1"/>
  <c r="C176" i="6" a="1"/>
  <c r="C176" i="6" s="1"/>
  <c r="C177" i="6" a="1"/>
  <c r="C177" i="6" s="1"/>
  <c r="C179" i="6" a="1"/>
  <c r="C179" i="6" s="1"/>
  <c r="C180" i="6" a="1"/>
  <c r="C180" i="6" s="1"/>
  <c r="C182" i="6" a="1"/>
  <c r="C182" i="6" s="1"/>
  <c r="C183" i="6" a="1"/>
  <c r="C183" i="6" s="1"/>
  <c r="C185" i="6" a="1"/>
  <c r="C185" i="6" s="1"/>
  <c r="C186" i="6" a="1"/>
  <c r="C186" i="6" s="1"/>
  <c r="C188" i="6" a="1"/>
  <c r="C188" i="6" s="1"/>
  <c r="C189" i="6" a="1"/>
  <c r="C189" i="6" s="1"/>
  <c r="C191" i="6" a="1"/>
  <c r="C191" i="6" s="1"/>
  <c r="C192" i="6" a="1"/>
  <c r="C192" i="6" s="1"/>
  <c r="C194" i="6" a="1"/>
  <c r="C194" i="6" s="1"/>
  <c r="C195" i="6" a="1"/>
  <c r="C195" i="6" s="1"/>
  <c r="C197" i="6" a="1"/>
  <c r="C197" i="6" s="1"/>
  <c r="C198" i="6" a="1"/>
  <c r="C198" i="6" s="1"/>
  <c r="C200" i="6" a="1"/>
  <c r="C200" i="6" s="1"/>
  <c r="C201" i="6" a="1"/>
  <c r="C201" i="6" s="1"/>
  <c r="C203" i="6" a="1"/>
  <c r="C203" i="6" s="1"/>
  <c r="C204" i="6" a="1"/>
  <c r="C204" i="6" s="1"/>
  <c r="C206" i="6" a="1"/>
  <c r="C206" i="6" s="1"/>
  <c r="C207" i="6" a="1"/>
  <c r="C207" i="6" s="1"/>
  <c r="C209" i="6" a="1"/>
  <c r="C209" i="6" s="1"/>
  <c r="C210" i="6" a="1"/>
  <c r="C210" i="6" s="1"/>
  <c r="C212" i="6" a="1"/>
  <c r="C212" i="6" s="1"/>
  <c r="C213" i="6" a="1"/>
  <c r="C213" i="6" s="1"/>
  <c r="C215" i="6" a="1"/>
  <c r="C215" i="6" s="1"/>
  <c r="C216" i="6" a="1"/>
  <c r="C216" i="6" s="1"/>
  <c r="C218" i="6" a="1"/>
  <c r="C218" i="6" s="1"/>
  <c r="C219" i="6" a="1"/>
  <c r="C219" i="6" s="1"/>
  <c r="C221" i="6" a="1"/>
  <c r="C221" i="6" s="1"/>
  <c r="C222" i="6" a="1"/>
  <c r="C222" i="6" s="1"/>
  <c r="C224" i="6" a="1"/>
  <c r="C224" i="6" s="1"/>
  <c r="C225" i="6" a="1"/>
  <c r="C225" i="6" s="1"/>
  <c r="C227" i="6" a="1"/>
  <c r="C227" i="6" s="1"/>
  <c r="C228" i="6" a="1"/>
  <c r="C228" i="6" s="1"/>
  <c r="C230" i="6" a="1"/>
  <c r="C230" i="6" s="1"/>
  <c r="C231" i="6" a="1"/>
  <c r="C231" i="6" s="1"/>
  <c r="C233" i="6" a="1"/>
  <c r="C233" i="6" s="1"/>
  <c r="C234" i="6" a="1"/>
  <c r="C234" i="6" s="1"/>
  <c r="C236" i="6" a="1"/>
  <c r="C236" i="6" s="1"/>
  <c r="C237" i="6" a="1"/>
  <c r="C237" i="6" s="1"/>
  <c r="C239" i="6" a="1"/>
  <c r="C239" i="6" s="1"/>
  <c r="C240" i="6" a="1"/>
  <c r="C240" i="6" s="1"/>
  <c r="C242" i="6" a="1"/>
  <c r="C242" i="6" s="1"/>
  <c r="C243" i="6" a="1"/>
  <c r="C243" i="6" s="1"/>
  <c r="C245" i="6" a="1"/>
  <c r="C245" i="6" s="1"/>
  <c r="C246" i="6" a="1"/>
  <c r="C246" i="6" s="1"/>
  <c r="C248" i="6" a="1"/>
  <c r="C248" i="6" s="1"/>
  <c r="C249" i="6" a="1"/>
  <c r="C249" i="6" s="1"/>
  <c r="C251" i="6" a="1"/>
  <c r="C251" i="6" s="1"/>
  <c r="C252" i="6" a="1"/>
  <c r="C252" i="6" s="1"/>
  <c r="C254" i="6" a="1"/>
  <c r="C254" i="6" s="1"/>
  <c r="C255" i="6" a="1"/>
  <c r="C255" i="6" s="1"/>
  <c r="C257" i="6" a="1"/>
  <c r="C257" i="6" s="1"/>
  <c r="C258" i="6" a="1"/>
  <c r="C258" i="6" s="1"/>
  <c r="C260" i="6" a="1"/>
  <c r="C260" i="6" s="1"/>
  <c r="C261" i="6" a="1"/>
  <c r="C261" i="6" s="1"/>
  <c r="C263" i="6" a="1"/>
  <c r="C263" i="6" s="1"/>
  <c r="C264" i="6" a="1"/>
  <c r="C264" i="6" s="1"/>
  <c r="C266" i="6" a="1"/>
  <c r="C266" i="6" s="1"/>
  <c r="C267" i="6" a="1"/>
  <c r="C267" i="6" s="1"/>
  <c r="C269" i="6" a="1"/>
  <c r="C269" i="6" s="1"/>
  <c r="C270" i="6" a="1"/>
  <c r="C270" i="6" s="1"/>
  <c r="C272" i="6" a="1"/>
  <c r="C272" i="6" s="1"/>
  <c r="C273" i="6" a="1"/>
  <c r="C273" i="6" s="1"/>
  <c r="C275" i="6" a="1"/>
  <c r="C275" i="6" s="1"/>
  <c r="C276" i="6" a="1"/>
  <c r="C276" i="6" s="1"/>
  <c r="C278" i="6" a="1"/>
  <c r="C278" i="6" s="1"/>
  <c r="C279" i="6" a="1"/>
  <c r="C279" i="6" s="1"/>
  <c r="C281" i="6" a="1"/>
  <c r="C281" i="6" s="1"/>
  <c r="C282" i="6" a="1"/>
  <c r="C282" i="6" s="1"/>
  <c r="C284" i="6" a="1"/>
  <c r="C284" i="6" s="1"/>
  <c r="C285" i="6" a="1"/>
  <c r="C285" i="6" s="1"/>
  <c r="C287" i="6" a="1"/>
  <c r="C287" i="6" s="1"/>
  <c r="C288" i="6" a="1"/>
  <c r="C288" i="6" s="1"/>
  <c r="C290" i="6" a="1"/>
  <c r="C290" i="6" s="1"/>
  <c r="C291" i="6" a="1"/>
  <c r="C291" i="6" s="1"/>
  <c r="C293" i="6" a="1"/>
  <c r="C293" i="6" s="1"/>
  <c r="C294" i="6" a="1"/>
  <c r="C294" i="6" s="1"/>
  <c r="C296" i="6" a="1"/>
  <c r="C296" i="6" s="1"/>
  <c r="C297" i="6" a="1"/>
  <c r="C297" i="6" s="1"/>
  <c r="C299" i="6" a="1"/>
  <c r="C299" i="6" s="1"/>
  <c r="C300" i="6" a="1"/>
  <c r="C300" i="6" s="1"/>
  <c r="C302" i="6" a="1"/>
  <c r="C302" i="6" s="1"/>
  <c r="C303" i="6" a="1"/>
  <c r="C303" i="6" s="1"/>
  <c r="C305" i="6" a="1"/>
  <c r="C305" i="6" s="1"/>
  <c r="C306" i="6" a="1"/>
  <c r="C306" i="6" s="1"/>
  <c r="C308" i="6" a="1"/>
  <c r="C308" i="6" s="1"/>
  <c r="C309" i="6" a="1"/>
  <c r="C309" i="6" s="1"/>
  <c r="C311" i="6" a="1"/>
  <c r="C311" i="6" s="1"/>
  <c r="C312" i="6" a="1"/>
  <c r="C312" i="6" s="1"/>
  <c r="C314" i="6" a="1"/>
  <c r="C314" i="6" s="1"/>
  <c r="C315" i="6" a="1"/>
  <c r="C315" i="6" s="1"/>
  <c r="C101" i="6" a="1"/>
  <c r="C101" i="6" s="1"/>
  <c r="C102" i="6" a="1"/>
  <c r="C102" i="6" s="1"/>
  <c r="C104" i="6" a="1"/>
  <c r="C104" i="6" s="1"/>
  <c r="C105" i="6" a="1"/>
  <c r="C105" i="6" s="1"/>
  <c r="C107" i="6" a="1"/>
  <c r="C107" i="6" s="1"/>
  <c r="C108" i="6" a="1"/>
  <c r="C108" i="6" s="1"/>
  <c r="C110" i="6" a="1"/>
  <c r="C110" i="6" s="1"/>
  <c r="C111" i="6" a="1"/>
  <c r="C111" i="6" s="1"/>
  <c r="C113" i="6" a="1"/>
  <c r="C113" i="6" s="1"/>
  <c r="C114" i="6" a="1"/>
  <c r="C114" i="6" s="1"/>
  <c r="C116" i="6" a="1"/>
  <c r="C116" i="6" s="1"/>
  <c r="C117" i="6" a="1"/>
  <c r="C117" i="6" s="1"/>
  <c r="C119" i="6" a="1"/>
  <c r="C119" i="6" s="1"/>
  <c r="C120" i="6" a="1"/>
  <c r="C120" i="6" s="1"/>
  <c r="C122" i="6" a="1"/>
  <c r="C122" i="6" s="1"/>
  <c r="C123" i="6" a="1"/>
  <c r="C123" i="6" s="1"/>
  <c r="C125" i="6" a="1"/>
  <c r="C125" i="6" s="1"/>
  <c r="C126" i="6" a="1"/>
  <c r="C126" i="6" s="1"/>
  <c r="C128" i="6" a="1"/>
  <c r="C128" i="6" s="1"/>
  <c r="C129" i="6" a="1"/>
  <c r="C129" i="6" s="1"/>
  <c r="C131" i="6" a="1"/>
  <c r="C131" i="6" s="1"/>
  <c r="C132" i="6" a="1"/>
  <c r="C132" i="6" s="1"/>
  <c r="C134" i="6" a="1"/>
  <c r="C134" i="6" s="1"/>
  <c r="C135" i="6" a="1"/>
  <c r="C135" i="6" s="1"/>
  <c r="C137" i="6" a="1"/>
  <c r="C137" i="6" s="1"/>
  <c r="C138" i="6" a="1"/>
  <c r="C138" i="6" s="1"/>
  <c r="C140" i="6" a="1"/>
  <c r="C140" i="6" s="1"/>
  <c r="C141" i="6" a="1"/>
  <c r="C141" i="6" s="1"/>
  <c r="C143" i="6" a="1"/>
  <c r="C143" i="6" s="1"/>
  <c r="C144" i="6" a="1"/>
  <c r="C144" i="6" s="1"/>
  <c r="C146" i="6" a="1"/>
  <c r="C146" i="6" s="1"/>
  <c r="C147" i="6" a="1"/>
  <c r="C147" i="6" s="1"/>
  <c r="C149" i="6" a="1"/>
  <c r="C149" i="6" s="1"/>
  <c r="C150" i="6" a="1"/>
  <c r="C150" i="6" s="1"/>
  <c r="C152" i="6" a="1"/>
  <c r="C152" i="6" s="1"/>
  <c r="C153" i="6" a="1"/>
  <c r="C153" i="6" s="1"/>
  <c r="C155" i="6" a="1"/>
  <c r="C155" i="6" s="1"/>
  <c r="C156" i="6" a="1"/>
  <c r="C156" i="6" s="1"/>
  <c r="C158" i="6" a="1"/>
  <c r="C158" i="6" s="1"/>
  <c r="C159" i="6" a="1"/>
  <c r="C159" i="6" s="1"/>
  <c r="C161" i="6" a="1"/>
  <c r="C161" i="6" s="1"/>
  <c r="C162" i="6" a="1"/>
  <c r="C162" i="6" s="1"/>
  <c r="C164" i="6" a="1"/>
  <c r="C164" i="6" s="1"/>
  <c r="C165" i="6" a="1"/>
  <c r="C165" i="6" s="1"/>
  <c r="C167" i="6" a="1"/>
  <c r="C167" i="6" s="1"/>
  <c r="C168" i="6" a="1"/>
  <c r="C168" i="6" s="1"/>
  <c r="C170" i="6" a="1"/>
  <c r="C170" i="6" s="1"/>
  <c r="C171" i="6" a="1"/>
  <c r="C171" i="6" s="1"/>
  <c r="C65" i="6" a="1"/>
  <c r="C65" i="6" s="1"/>
  <c r="C66" i="6" a="1"/>
  <c r="C66" i="6" s="1"/>
  <c r="C68" i="6" a="1"/>
  <c r="C68" i="6" s="1"/>
  <c r="C69" i="6" a="1"/>
  <c r="C69" i="6" s="1"/>
  <c r="C71" i="6" a="1"/>
  <c r="C71" i="6" s="1"/>
  <c r="C72" i="6" a="1"/>
  <c r="C72" i="6" s="1"/>
  <c r="C74" i="6" a="1"/>
  <c r="C74" i="6" s="1"/>
  <c r="C75" i="6" a="1"/>
  <c r="C75" i="6" s="1"/>
  <c r="C77" i="6" a="1"/>
  <c r="C77" i="6" s="1"/>
  <c r="C78" i="6" a="1"/>
  <c r="C78" i="6" s="1"/>
  <c r="C80" i="6" a="1"/>
  <c r="C80" i="6" s="1"/>
  <c r="C81" i="6" a="1"/>
  <c r="C81" i="6" s="1"/>
  <c r="C83" i="6" a="1"/>
  <c r="C83" i="6" s="1"/>
  <c r="C84" i="6" a="1"/>
  <c r="C84" i="6" s="1"/>
  <c r="C86" i="6" a="1"/>
  <c r="C86" i="6" s="1"/>
  <c r="C87" i="6" a="1"/>
  <c r="C87" i="6" s="1"/>
  <c r="C89" i="6" a="1"/>
  <c r="C89" i="6" s="1"/>
  <c r="C90" i="6" a="1"/>
  <c r="C90" i="6" s="1"/>
  <c r="C92" i="6" a="1"/>
  <c r="C92" i="6" s="1"/>
  <c r="C93" i="6" a="1"/>
  <c r="C93" i="6" s="1"/>
  <c r="C95" i="6" a="1"/>
  <c r="C95" i="6" s="1"/>
  <c r="C96" i="6" a="1"/>
  <c r="C96" i="6" s="1"/>
  <c r="C98" i="6" a="1"/>
  <c r="C98" i="6" s="1"/>
  <c r="C99" i="6" a="1"/>
  <c r="C99" i="6" s="1"/>
  <c r="C47" i="6" a="1"/>
  <c r="C47" i="6" s="1"/>
  <c r="C48" i="6" a="1"/>
  <c r="C48" i="6" s="1"/>
  <c r="C50" i="6" a="1"/>
  <c r="C50" i="6" s="1"/>
  <c r="C51" i="6" a="1"/>
  <c r="C51" i="6" s="1"/>
  <c r="C53" i="6" a="1"/>
  <c r="C53" i="6" s="1"/>
  <c r="C54" i="6" a="1"/>
  <c r="C54" i="6" s="1"/>
  <c r="C56" i="6" a="1"/>
  <c r="C56" i="6" s="1"/>
  <c r="C57" i="6" a="1"/>
  <c r="C57" i="6" s="1"/>
  <c r="C59" i="6" a="1"/>
  <c r="C59" i="6" s="1"/>
  <c r="C60" i="6" a="1"/>
  <c r="C60" i="6" s="1"/>
  <c r="C62" i="6" a="1"/>
  <c r="C62" i="6" s="1"/>
  <c r="C63" i="6" a="1"/>
  <c r="C63" i="6" s="1"/>
  <c r="C32" i="6" a="1"/>
  <c r="C32" i="6" s="1"/>
  <c r="C33" i="6" a="1"/>
  <c r="C33" i="6" s="1"/>
  <c r="C35" i="6" a="1"/>
  <c r="C35" i="6" s="1"/>
  <c r="C36" i="6" a="1"/>
  <c r="C36" i="6" s="1"/>
  <c r="C38" i="6" a="1"/>
  <c r="C38" i="6" s="1"/>
  <c r="C39" i="6" a="1"/>
  <c r="C39" i="6" s="1"/>
  <c r="C41" i="6" a="1"/>
  <c r="C41" i="6" s="1"/>
  <c r="C42" i="6" a="1"/>
  <c r="C42" i="6" s="1"/>
  <c r="C44" i="6" a="1"/>
  <c r="C44" i="6" s="1"/>
  <c r="C45" i="6" a="1"/>
  <c r="C45" i="6" s="1"/>
  <c r="C30" i="6" a="1"/>
  <c r="C30" i="6" s="1"/>
  <c r="J3" i="6" a="1"/>
  <c r="J3" i="6" s="1"/>
  <c r="D16" i="5"/>
  <c r="H596" i="6" l="1" a="1"/>
  <c r="M597" i="6" s="1" a="1"/>
  <c r="M597" i="6" s="1"/>
  <c r="H479" i="6" a="1"/>
  <c r="H479" i="6" s="1"/>
  <c r="M479" i="6" s="1" a="1"/>
  <c r="M479" i="6" s="1"/>
  <c r="H395" i="6" a="1"/>
  <c r="H395" i="6" s="1"/>
  <c r="M395" i="6" s="1" a="1"/>
  <c r="M395" i="6" s="1"/>
  <c r="H548" i="6" a="1"/>
  <c r="H548" i="6" s="1"/>
  <c r="M548" i="6" s="1" a="1"/>
  <c r="M548" i="6" s="1"/>
  <c r="H443" i="6" a="1"/>
  <c r="H443" i="6" s="1"/>
  <c r="M443" i="6" s="1" a="1"/>
  <c r="M443" i="6" s="1"/>
  <c r="H167" i="6" a="1"/>
  <c r="H167" i="6" s="1"/>
  <c r="M167" i="6" s="1" a="1"/>
  <c r="M167" i="6" s="1"/>
  <c r="H56" i="6" a="1"/>
  <c r="M57" i="6" s="1" a="1"/>
  <c r="M57" i="6" s="1"/>
  <c r="H143" i="6" a="1"/>
  <c r="H143" i="6" s="1"/>
  <c r="M143" i="6" s="1" a="1"/>
  <c r="M143" i="6" s="1"/>
  <c r="H557" i="6" a="1"/>
  <c r="H557" i="6" s="1"/>
  <c r="M557" i="6" s="1" a="1"/>
  <c r="M557" i="6" s="1"/>
  <c r="H53" i="6" a="1"/>
  <c r="H53" i="6" s="1"/>
  <c r="M53" i="6" s="1" a="1"/>
  <c r="M53" i="6" s="1"/>
  <c r="H86" i="6" a="1"/>
  <c r="H86" i="6" s="1"/>
  <c r="M86" i="6" s="1" a="1"/>
  <c r="M86" i="6" s="1"/>
  <c r="H149" i="6" a="1"/>
  <c r="H149" i="6" s="1"/>
  <c r="M149" i="6" s="1" a="1"/>
  <c r="M149" i="6" s="1"/>
  <c r="H119" i="6" a="1"/>
  <c r="M120" i="6" s="1" a="1"/>
  <c r="M120" i="6" s="1"/>
  <c r="H494" i="6" a="1"/>
  <c r="H494" i="6" s="1"/>
  <c r="M494" i="6" s="1" a="1"/>
  <c r="M494" i="6" s="1"/>
  <c r="H449" i="6" a="1"/>
  <c r="H449" i="6" s="1"/>
  <c r="M449" i="6" s="1" a="1"/>
  <c r="M449" i="6" s="1"/>
  <c r="H404" i="6" a="1"/>
  <c r="H404" i="6" s="1"/>
  <c r="M404" i="6" s="1" a="1"/>
  <c r="M404" i="6" s="1"/>
  <c r="H383" i="6" a="1"/>
  <c r="M384" i="6" s="1" a="1"/>
  <c r="M384" i="6" s="1"/>
  <c r="H326" i="6" a="1"/>
  <c r="H326" i="6" s="1"/>
  <c r="M326" i="6" s="1" a="1"/>
  <c r="M326" i="6" s="1"/>
  <c r="H68" i="6" a="1"/>
  <c r="M69" i="6" s="1" a="1"/>
  <c r="M69" i="6" s="1"/>
  <c r="H302" i="6" a="1"/>
  <c r="H302" i="6" s="1"/>
  <c r="M302" i="6" s="1" a="1"/>
  <c r="M302" i="6" s="1"/>
  <c r="H272" i="6" a="1"/>
  <c r="H272" i="6" s="1"/>
  <c r="M272" i="6" s="1" a="1"/>
  <c r="M272" i="6" s="1"/>
  <c r="H242" i="6" a="1"/>
  <c r="M243" i="6" s="1" a="1"/>
  <c r="M243" i="6" s="1"/>
  <c r="H215" i="6" a="1"/>
  <c r="H188" i="6" a="1"/>
  <c r="H188" i="6" s="1"/>
  <c r="M188" i="6" s="1" a="1"/>
  <c r="M188" i="6" s="1"/>
  <c r="H356" i="6" a="1"/>
  <c r="M357" i="6" s="1" a="1"/>
  <c r="M357" i="6" s="1"/>
  <c r="H83" i="6" a="1"/>
  <c r="M84" i="6" s="1" a="1"/>
  <c r="M84" i="6" s="1"/>
  <c r="H146" i="6" a="1"/>
  <c r="H146" i="6" s="1"/>
  <c r="M146" i="6" s="1" a="1"/>
  <c r="M146" i="6" s="1"/>
  <c r="H116" i="6" a="1"/>
  <c r="M117" i="6" s="1" a="1"/>
  <c r="M117" i="6" s="1"/>
  <c r="H593" i="6" a="1"/>
  <c r="M594" i="6" s="1" a="1"/>
  <c r="M594" i="6" s="1"/>
  <c r="H533" i="6" a="1"/>
  <c r="H533" i="6" s="1"/>
  <c r="M533" i="6" s="1" a="1"/>
  <c r="M533" i="6" s="1"/>
  <c r="H473" i="6" a="1"/>
  <c r="H380" i="6" a="1"/>
  <c r="M381" i="6" s="1" a="1"/>
  <c r="M381" i="6" s="1"/>
  <c r="H299" i="6" a="1"/>
  <c r="H299" i="6" s="1"/>
  <c r="M299" i="6" s="1" a="1"/>
  <c r="M299" i="6" s="1"/>
  <c r="H269" i="6" a="1"/>
  <c r="H269" i="6" s="1"/>
  <c r="M269" i="6" s="1" a="1"/>
  <c r="M269" i="6" s="1"/>
  <c r="H239" i="6" a="1"/>
  <c r="H239" i="6" s="1"/>
  <c r="M239" i="6" s="1" a="1"/>
  <c r="M239" i="6" s="1"/>
  <c r="H212" i="6" a="1"/>
  <c r="H212" i="6" s="1"/>
  <c r="M212" i="6" s="1" a="1"/>
  <c r="M212" i="6" s="1"/>
  <c r="H185" i="6" a="1"/>
  <c r="H185" i="6" s="1"/>
  <c r="M185" i="6" s="1" a="1"/>
  <c r="M185" i="6" s="1"/>
  <c r="H569" i="6" a="1"/>
  <c r="M570" i="6" s="1" a="1"/>
  <c r="M570" i="6" s="1"/>
  <c r="H554" i="6" a="1"/>
  <c r="M555" i="6" s="1" a="1"/>
  <c r="M555" i="6" s="1"/>
  <c r="H491" i="6" a="1"/>
  <c r="H491" i="6" s="1"/>
  <c r="M491" i="6" s="1" a="1"/>
  <c r="M491" i="6" s="1"/>
  <c r="H470" i="6" a="1"/>
  <c r="H470" i="6" s="1"/>
  <c r="M470" i="6" s="1" a="1"/>
  <c r="M470" i="6" s="1"/>
  <c r="H425" i="6" a="1"/>
  <c r="H425" i="6" s="1"/>
  <c r="M425" i="6" s="1" a="1"/>
  <c r="M425" i="6" s="1"/>
  <c r="H377" i="6" a="1"/>
  <c r="H377" i="6" s="1"/>
  <c r="M377" i="6" s="1" a="1"/>
  <c r="M377" i="6" s="1"/>
  <c r="H353" i="6" a="1"/>
  <c r="H353" i="6" s="1"/>
  <c r="M353" i="6" s="1" a="1"/>
  <c r="M353" i="6" s="1"/>
  <c r="H323" i="6" a="1"/>
  <c r="H323" i="6" s="1"/>
  <c r="M323" i="6" s="1" a="1"/>
  <c r="M323" i="6" s="1"/>
  <c r="H113" i="6" a="1"/>
  <c r="M114" i="6" s="1" a="1"/>
  <c r="M114" i="6" s="1"/>
  <c r="H401" i="6" a="1"/>
  <c r="M402" i="6" s="1" a="1"/>
  <c r="M402" i="6" s="1"/>
  <c r="H296" i="6" a="1"/>
  <c r="H296" i="6" s="1"/>
  <c r="M296" i="6" s="1" a="1"/>
  <c r="M296" i="6" s="1"/>
  <c r="H266" i="6" a="1"/>
  <c r="M267" i="6" s="1" a="1"/>
  <c r="M267" i="6" s="1"/>
  <c r="H236" i="6" a="1"/>
  <c r="H236" i="6" s="1"/>
  <c r="M236" i="6" s="1" a="1"/>
  <c r="M236" i="6" s="1"/>
  <c r="H182" i="6" a="1"/>
  <c r="M183" i="6" s="1" a="1"/>
  <c r="M183" i="6" s="1"/>
  <c r="H590" i="6" a="1"/>
  <c r="H590" i="6" s="1"/>
  <c r="M590" i="6" s="1" a="1"/>
  <c r="M590" i="6" s="1"/>
  <c r="H566" i="6" a="1"/>
  <c r="H566" i="6" s="1"/>
  <c r="M566" i="6" s="1" a="1"/>
  <c r="M566" i="6" s="1"/>
  <c r="H488" i="6" a="1"/>
  <c r="H488" i="6" s="1"/>
  <c r="M488" i="6" s="1" a="1"/>
  <c r="M488" i="6" s="1"/>
  <c r="H422" i="6" a="1"/>
  <c r="H422" i="6" s="1"/>
  <c r="M422" i="6" s="1" a="1"/>
  <c r="M422" i="6" s="1"/>
  <c r="H350" i="6" a="1"/>
  <c r="M351" i="6" s="1" a="1"/>
  <c r="M351" i="6" s="1"/>
  <c r="H320" i="6" a="1"/>
  <c r="H320" i="6" s="1"/>
  <c r="M320" i="6" s="1" a="1"/>
  <c r="M320" i="6" s="1"/>
  <c r="H77" i="6" a="1"/>
  <c r="H77" i="6" s="1"/>
  <c r="M77" i="6" s="1" a="1"/>
  <c r="M77" i="6" s="1"/>
  <c r="H170" i="6" a="1"/>
  <c r="H170" i="6" s="1"/>
  <c r="M170" i="6" s="1" a="1"/>
  <c r="M170" i="6" s="1"/>
  <c r="H140" i="6" a="1"/>
  <c r="H140" i="6" s="1"/>
  <c r="M140" i="6" s="1" a="1"/>
  <c r="M140" i="6" s="1"/>
  <c r="H110" i="6" a="1"/>
  <c r="M111" i="6" s="1" a="1"/>
  <c r="M111" i="6" s="1"/>
  <c r="H209" i="6" a="1"/>
  <c r="M210" i="6" s="1" a="1"/>
  <c r="M210" i="6" s="1"/>
  <c r="H467" i="6" a="1"/>
  <c r="H467" i="6" s="1"/>
  <c r="M467" i="6" s="1" a="1"/>
  <c r="M467" i="6" s="1"/>
  <c r="H374" i="6" a="1"/>
  <c r="M375" i="6" s="1" a="1"/>
  <c r="M375" i="6" s="1"/>
  <c r="H293" i="6" a="1"/>
  <c r="H293" i="6" s="1"/>
  <c r="M293" i="6" s="1" a="1"/>
  <c r="M293" i="6" s="1"/>
  <c r="H263" i="6" a="1"/>
  <c r="H263" i="6" s="1"/>
  <c r="M263" i="6" s="1" a="1"/>
  <c r="M263" i="6" s="1"/>
  <c r="H233" i="6" a="1"/>
  <c r="M234" i="6" s="1" a="1"/>
  <c r="M234" i="6" s="1"/>
  <c r="H179" i="6" a="1"/>
  <c r="H179" i="6" s="1"/>
  <c r="M179" i="6" s="1" a="1"/>
  <c r="M179" i="6" s="1"/>
  <c r="H398" i="6" a="1"/>
  <c r="H347" i="6" a="1"/>
  <c r="H347" i="6" s="1"/>
  <c r="M347" i="6" s="1" a="1"/>
  <c r="M347" i="6" s="1"/>
  <c r="H137" i="6" a="1"/>
  <c r="H137" i="6" s="1"/>
  <c r="M137" i="6" s="1" a="1"/>
  <c r="M137" i="6" s="1"/>
  <c r="H107" i="6" a="1"/>
  <c r="H107" i="6" s="1"/>
  <c r="M107" i="6" s="1" a="1"/>
  <c r="M107" i="6" s="1"/>
  <c r="H206" i="6" a="1"/>
  <c r="H206" i="6" s="1"/>
  <c r="M206" i="6" s="1" a="1"/>
  <c r="M206" i="6" s="1"/>
  <c r="H563" i="6" a="1"/>
  <c r="M564" i="6" s="1" a="1"/>
  <c r="M564" i="6" s="1"/>
  <c r="H506" i="6" a="1"/>
  <c r="H506" i="6" s="1"/>
  <c r="M506" i="6" s="1" a="1"/>
  <c r="M506" i="6" s="1"/>
  <c r="H464" i="6" a="1"/>
  <c r="H464" i="6" s="1"/>
  <c r="M464" i="6" s="1" a="1"/>
  <c r="M464" i="6" s="1"/>
  <c r="H440" i="6" a="1"/>
  <c r="H440" i="6" s="1"/>
  <c r="M440" i="6" s="1" a="1"/>
  <c r="M440" i="6" s="1"/>
  <c r="H419" i="6" a="1"/>
  <c r="H419" i="6" s="1"/>
  <c r="M419" i="6" s="1" a="1"/>
  <c r="M419" i="6" s="1"/>
  <c r="H290" i="6" a="1"/>
  <c r="M291" i="6" s="1" a="1"/>
  <c r="M291" i="6" s="1"/>
  <c r="H260" i="6" a="1"/>
  <c r="H260" i="6" s="1"/>
  <c r="M260" i="6" s="1" a="1"/>
  <c r="M260" i="6" s="1"/>
  <c r="H230" i="6" a="1"/>
  <c r="H230" i="6" s="1"/>
  <c r="M230" i="6" s="1" a="1"/>
  <c r="M230" i="6" s="1"/>
  <c r="H176" i="6" a="1"/>
  <c r="M177" i="6" s="1" a="1"/>
  <c r="M177" i="6" s="1"/>
  <c r="H587" i="6" a="1"/>
  <c r="M588" i="6" s="1" a="1"/>
  <c r="M588" i="6" s="1"/>
  <c r="H527" i="6" a="1"/>
  <c r="H485" i="6" a="1"/>
  <c r="M486" i="6" s="1" a="1"/>
  <c r="M486" i="6" s="1"/>
  <c r="H461" i="6" a="1"/>
  <c r="M462" i="6" s="1" a="1"/>
  <c r="M462" i="6" s="1"/>
  <c r="H371" i="6" a="1"/>
  <c r="M372" i="6" s="1" a="1"/>
  <c r="M372" i="6" s="1"/>
  <c r="H344" i="6" a="1"/>
  <c r="M345" i="6" s="1" a="1"/>
  <c r="M345" i="6" s="1"/>
  <c r="H164" i="6" a="1"/>
  <c r="H164" i="6" s="1"/>
  <c r="M164" i="6" s="1" a="1"/>
  <c r="M164" i="6" s="1"/>
  <c r="H104" i="6" a="1"/>
  <c r="H104" i="6" s="1"/>
  <c r="M104" i="6" s="1" a="1"/>
  <c r="M104" i="6" s="1"/>
  <c r="H203" i="6" a="1"/>
  <c r="M204" i="6" s="1" a="1"/>
  <c r="M204" i="6" s="1"/>
  <c r="H80" i="6" a="1"/>
  <c r="H80" i="6" s="1"/>
  <c r="M80" i="6" s="1" a="1"/>
  <c r="M80" i="6" s="1"/>
  <c r="H98" i="6" a="1"/>
  <c r="H98" i="6" s="1"/>
  <c r="M98" i="6" s="1" a="1"/>
  <c r="M98" i="6" s="1"/>
  <c r="H287" i="6" a="1"/>
  <c r="M288" i="6" s="1" a="1"/>
  <c r="M288" i="6" s="1"/>
  <c r="H257" i="6" a="1"/>
  <c r="H257" i="6" s="1"/>
  <c r="M257" i="6" s="1" a="1"/>
  <c r="M257" i="6" s="1"/>
  <c r="H173" i="6" a="1"/>
  <c r="M174" i="6" s="1" a="1"/>
  <c r="M174" i="6" s="1"/>
  <c r="H584" i="6" a="1"/>
  <c r="M585" i="6" s="1" a="1"/>
  <c r="M585" i="6" s="1"/>
  <c r="H503" i="6" a="1"/>
  <c r="H503" i="6" s="1"/>
  <c r="M503" i="6" s="1" a="1"/>
  <c r="M503" i="6" s="1"/>
  <c r="H482" i="6" a="1"/>
  <c r="H482" i="6" s="1"/>
  <c r="M482" i="6" s="1" a="1"/>
  <c r="M482" i="6" s="1"/>
  <c r="H416" i="6" a="1"/>
  <c r="H416" i="6" s="1"/>
  <c r="M416" i="6" s="1" a="1"/>
  <c r="M416" i="6" s="1"/>
  <c r="H341" i="6" a="1"/>
  <c r="H341" i="6" s="1"/>
  <c r="M341" i="6" s="1" a="1"/>
  <c r="M341" i="6" s="1"/>
  <c r="H38" i="6" a="1"/>
  <c r="M39" i="6" s="1" a="1"/>
  <c r="M39" i="6" s="1"/>
  <c r="H101" i="6" a="1"/>
  <c r="M102" i="6" s="1" a="1"/>
  <c r="M102" i="6" s="1"/>
  <c r="H227" i="6" a="1"/>
  <c r="H227" i="6" s="1"/>
  <c r="M227" i="6" s="1" a="1"/>
  <c r="M227" i="6" s="1"/>
  <c r="H200" i="6" a="1"/>
  <c r="H200" i="6" s="1"/>
  <c r="M200" i="6" s="1" a="1"/>
  <c r="M200" i="6" s="1"/>
  <c r="H545" i="6" a="1"/>
  <c r="M546" i="6" s="1" a="1"/>
  <c r="M546" i="6" s="1"/>
  <c r="H437" i="6" a="1"/>
  <c r="H437" i="6" s="1"/>
  <c r="M437" i="6" s="1" a="1"/>
  <c r="M437" i="6" s="1"/>
  <c r="H392" i="6" a="1"/>
  <c r="M393" i="6" s="1" a="1"/>
  <c r="M393" i="6" s="1"/>
  <c r="H368" i="6" a="1"/>
  <c r="H314" i="6" a="1"/>
  <c r="H314" i="6" s="1"/>
  <c r="M314" i="6" s="1" a="1"/>
  <c r="M314" i="6" s="1"/>
  <c r="H254" i="6" a="1"/>
  <c r="M255" i="6" s="1" a="1"/>
  <c r="M255" i="6" s="1"/>
  <c r="H602" i="6" a="1"/>
  <c r="M603" i="6" s="1" a="1"/>
  <c r="M603" i="6" s="1"/>
  <c r="H581" i="6" a="1"/>
  <c r="H581" i="6" s="1"/>
  <c r="M581" i="6" s="1" a="1"/>
  <c r="M581" i="6" s="1"/>
  <c r="H458" i="6" a="1"/>
  <c r="H458" i="6" s="1"/>
  <c r="M458" i="6" s="1" a="1"/>
  <c r="M458" i="6" s="1"/>
  <c r="H413" i="6" a="1"/>
  <c r="H413" i="6" s="1"/>
  <c r="M413" i="6" s="1" a="1"/>
  <c r="M413" i="6" s="1"/>
  <c r="H338" i="6" a="1"/>
  <c r="H338" i="6" s="1"/>
  <c r="M338" i="6" s="1" a="1"/>
  <c r="M338" i="6" s="1"/>
  <c r="H158" i="6" a="1"/>
  <c r="M159" i="6" s="1" a="1"/>
  <c r="M159" i="6" s="1"/>
  <c r="H128" i="6" a="1"/>
  <c r="M129" i="6" s="1" a="1"/>
  <c r="M129" i="6" s="1"/>
  <c r="H599" i="6" a="1"/>
  <c r="H599" i="6" s="1"/>
  <c r="M599" i="6" s="1" a="1"/>
  <c r="M599" i="6" s="1"/>
  <c r="H542" i="6" a="1"/>
  <c r="H542" i="6" s="1"/>
  <c r="M542" i="6" s="1" a="1"/>
  <c r="M542" i="6" s="1"/>
  <c r="H410" i="6" a="1"/>
  <c r="H410" i="6" s="1"/>
  <c r="M410" i="6" s="1" a="1"/>
  <c r="M410" i="6" s="1"/>
  <c r="H134" i="6" a="1"/>
  <c r="M135" i="6" s="1" a="1"/>
  <c r="M135" i="6" s="1"/>
  <c r="H35" i="6" a="1"/>
  <c r="M36" i="6" s="1" a="1"/>
  <c r="M36" i="6" s="1"/>
  <c r="H89" i="6" a="1"/>
  <c r="M90" i="6" s="1" a="1"/>
  <c r="M90" i="6" s="1"/>
  <c r="H311" i="6" a="1"/>
  <c r="H311" i="6" s="1"/>
  <c r="M311" i="6" s="1" a="1"/>
  <c r="M311" i="6" s="1"/>
  <c r="H281" i="6" a="1"/>
  <c r="M282" i="6" s="1" a="1"/>
  <c r="M282" i="6" s="1"/>
  <c r="H251" i="6" a="1"/>
  <c r="H251" i="6" s="1"/>
  <c r="M251" i="6" s="1" a="1"/>
  <c r="M251" i="6" s="1"/>
  <c r="H224" i="6" a="1"/>
  <c r="H224" i="6" s="1"/>
  <c r="M224" i="6" s="1" a="1"/>
  <c r="M224" i="6" s="1"/>
  <c r="H197" i="6" a="1"/>
  <c r="M198" i="6" s="1" a="1"/>
  <c r="M198" i="6" s="1"/>
  <c r="H389" i="6" a="1"/>
  <c r="M390" i="6" s="1" a="1"/>
  <c r="M390" i="6" s="1"/>
  <c r="H335" i="6" a="1"/>
  <c r="M336" i="6" s="1" a="1"/>
  <c r="M336" i="6" s="1"/>
  <c r="H50" i="6" a="1"/>
  <c r="M51" i="6" s="1" a="1"/>
  <c r="M51" i="6" s="1"/>
  <c r="H41" i="6" a="1"/>
  <c r="H41" i="6" s="1"/>
  <c r="M41" i="6" s="1" a="1"/>
  <c r="M41" i="6" s="1"/>
  <c r="H131" i="6" a="1"/>
  <c r="H131" i="6" s="1"/>
  <c r="M131" i="6" s="1" a="1"/>
  <c r="M131" i="6" s="1"/>
  <c r="H32" i="6" a="1"/>
  <c r="H32" i="6" s="1"/>
  <c r="M32" i="6" s="1" a="1"/>
  <c r="M32" i="6" s="1"/>
  <c r="H221" i="6" a="1"/>
  <c r="M222" i="6" s="1" a="1"/>
  <c r="M222" i="6" s="1"/>
  <c r="H500" i="6" a="1"/>
  <c r="M501" i="6" s="1" a="1"/>
  <c r="M501" i="6" s="1"/>
  <c r="H455" i="6" a="1"/>
  <c r="H455" i="6" s="1"/>
  <c r="M455" i="6" s="1" a="1"/>
  <c r="M455" i="6" s="1"/>
  <c r="H362" i="6" a="1"/>
  <c r="H362" i="6" s="1"/>
  <c r="M362" i="6" s="1" a="1"/>
  <c r="M362" i="6" s="1"/>
  <c r="H47" i="6" a="1"/>
  <c r="H47" i="6" s="1"/>
  <c r="M47" i="6" s="1" a="1"/>
  <c r="M47" i="6" s="1"/>
  <c r="H71" i="6" a="1"/>
  <c r="H278" i="6" a="1"/>
  <c r="H278" i="6" s="1"/>
  <c r="M278" i="6" s="1" a="1"/>
  <c r="M278" i="6" s="1"/>
  <c r="H248" i="6" a="1"/>
  <c r="H248" i="6" s="1"/>
  <c r="M248" i="6" s="1" a="1"/>
  <c r="M248" i="6" s="1"/>
  <c r="H194" i="6" a="1"/>
  <c r="M195" i="6" s="1" a="1"/>
  <c r="M195" i="6" s="1"/>
  <c r="H575" i="6" a="1"/>
  <c r="M576" i="6" s="1" a="1"/>
  <c r="M576" i="6" s="1"/>
  <c r="H539" i="6" a="1"/>
  <c r="H539" i="6" s="1"/>
  <c r="M539" i="6" s="1" a="1"/>
  <c r="M539" i="6" s="1"/>
  <c r="H518" i="6" a="1"/>
  <c r="M519" i="6" s="1" a="1"/>
  <c r="M519" i="6" s="1"/>
  <c r="H452" i="6" a="1"/>
  <c r="H452" i="6" s="1"/>
  <c r="M452" i="6" s="1" a="1"/>
  <c r="M452" i="6" s="1"/>
  <c r="H431" i="6" a="1"/>
  <c r="H431" i="6" s="1"/>
  <c r="M431" i="6" s="1" a="1"/>
  <c r="M431" i="6" s="1"/>
  <c r="H332" i="6" a="1"/>
  <c r="H332" i="6" s="1"/>
  <c r="M332" i="6" s="1" a="1"/>
  <c r="M332" i="6" s="1"/>
  <c r="H74" i="6" a="1"/>
  <c r="M75" i="6" s="1" a="1"/>
  <c r="M75" i="6" s="1"/>
  <c r="H92" i="6" a="1"/>
  <c r="M93" i="6" s="1" a="1"/>
  <c r="M93" i="6" s="1"/>
  <c r="H284" i="6" a="1"/>
  <c r="M285" i="6" s="1" a="1"/>
  <c r="M285" i="6" s="1"/>
  <c r="H125" i="6" a="1"/>
  <c r="M126" i="6" s="1" a="1"/>
  <c r="M126" i="6" s="1"/>
  <c r="H62" i="6" a="1"/>
  <c r="M63" i="6" s="1" a="1"/>
  <c r="M63" i="6" s="1"/>
  <c r="H152" i="6" a="1"/>
  <c r="H152" i="6" s="1"/>
  <c r="M152" i="6" s="1" a="1"/>
  <c r="M152" i="6" s="1"/>
  <c r="H122" i="6" a="1"/>
  <c r="H122" i="6" s="1"/>
  <c r="M122" i="6" s="1" a="1"/>
  <c r="M122" i="6" s="1"/>
  <c r="H218" i="6" a="1"/>
  <c r="H218" i="6" s="1"/>
  <c r="M218" i="6" s="1" a="1"/>
  <c r="M218" i="6" s="1"/>
  <c r="H386" i="6" a="1"/>
  <c r="M387" i="6" s="1" a="1"/>
  <c r="M387" i="6" s="1"/>
  <c r="H44" i="6" a="1"/>
  <c r="H44" i="6" s="1"/>
  <c r="M44" i="6" s="1" a="1"/>
  <c r="M44" i="6" s="1"/>
  <c r="H161" i="6" a="1"/>
  <c r="H161" i="6" s="1"/>
  <c r="M161" i="6" s="1" a="1"/>
  <c r="M161" i="6" s="1"/>
  <c r="H155" i="6" a="1"/>
  <c r="M156" i="6" s="1" a="1"/>
  <c r="M156" i="6" s="1"/>
  <c r="H308" i="6" a="1"/>
  <c r="M309" i="6" s="1" a="1"/>
  <c r="M309" i="6" s="1"/>
  <c r="H59" i="6" a="1"/>
  <c r="M60" i="6" s="1" a="1"/>
  <c r="M60" i="6" s="1"/>
  <c r="H305" i="6" a="1"/>
  <c r="H305" i="6" s="1"/>
  <c r="M305" i="6" s="1" a="1"/>
  <c r="M305" i="6" s="1"/>
  <c r="H275" i="6" a="1"/>
  <c r="M276" i="6" s="1" a="1"/>
  <c r="M276" i="6" s="1"/>
  <c r="H245" i="6" a="1"/>
  <c r="H245" i="6" s="1"/>
  <c r="M245" i="6" s="1" a="1"/>
  <c r="M245" i="6" s="1"/>
  <c r="H191" i="6" a="1"/>
  <c r="H191" i="6" s="1"/>
  <c r="M191" i="6" s="1" a="1"/>
  <c r="M191" i="6" s="1"/>
  <c r="H497" i="6" a="1"/>
  <c r="M498" i="6" s="1" a="1"/>
  <c r="M498" i="6" s="1"/>
  <c r="H407" i="6" a="1"/>
  <c r="H407" i="6" s="1"/>
  <c r="M407" i="6" s="1" a="1"/>
  <c r="M407" i="6" s="1"/>
  <c r="H329" i="6" a="1"/>
  <c r="H329" i="6" s="1"/>
  <c r="M329" i="6" s="1" a="1"/>
  <c r="M329" i="6" s="1"/>
  <c r="H587" i="6"/>
  <c r="M587" i="6" s="1" a="1"/>
  <c r="M587" i="6" s="1"/>
  <c r="M528" i="6" a="1"/>
  <c r="M528" i="6" s="1"/>
  <c r="H527" i="6"/>
  <c r="M527" i="6" s="1" a="1"/>
  <c r="M527" i="6" s="1"/>
  <c r="H521" i="6" a="1"/>
  <c r="H560" i="6" a="1"/>
  <c r="H509" i="6" a="1"/>
  <c r="H476" i="6" a="1"/>
  <c r="H551" i="6" a="1"/>
  <c r="H524" i="6" a="1"/>
  <c r="H536" i="6" a="1"/>
  <c r="H572" i="6" a="1"/>
  <c r="H530" i="6" a="1"/>
  <c r="H515" i="6" a="1"/>
  <c r="M468" i="6" a="1"/>
  <c r="M468" i="6" s="1"/>
  <c r="H578" i="6" a="1"/>
  <c r="H365" i="6" a="1"/>
  <c r="H434" i="6" a="1"/>
  <c r="H359" i="6" a="1"/>
  <c r="H512" i="6" a="1"/>
  <c r="H428" i="6" a="1"/>
  <c r="H446" i="6" a="1"/>
  <c r="H374" i="6"/>
  <c r="M374" i="6" s="1" a="1"/>
  <c r="M374" i="6" s="1"/>
  <c r="R375" i="6" s="1" a="1"/>
  <c r="R375" i="6" s="1"/>
  <c r="H317" i="6" a="1"/>
  <c r="H215" i="6"/>
  <c r="M215" i="6" s="1" a="1"/>
  <c r="M215" i="6" s="1"/>
  <c r="M216" i="6" a="1"/>
  <c r="M216" i="6" s="1"/>
  <c r="H101" i="6"/>
  <c r="M101" i="6" s="1" a="1"/>
  <c r="M101" i="6" s="1"/>
  <c r="H95" i="6" a="1"/>
  <c r="H65" i="6" a="1"/>
  <c r="F18" i="6" a="1"/>
  <c r="F18" i="6" s="1"/>
  <c r="F8" i="7" s="1" a="1"/>
  <c r="F8" i="7" s="1"/>
  <c r="H29" i="6" a="1"/>
  <c r="H29" i="6" s="1"/>
  <c r="M29" i="6" s="1" a="1"/>
  <c r="M29" i="6" s="1"/>
  <c r="M378" i="6" l="1" a="1"/>
  <c r="M378" i="6" s="1"/>
  <c r="M348" i="6" a="1"/>
  <c r="M348" i="6" s="1"/>
  <c r="H56" i="6"/>
  <c r="M56" i="6" s="1" a="1"/>
  <c r="M56" i="6" s="1"/>
  <c r="M231" i="6" a="1"/>
  <c r="M231" i="6" s="1"/>
  <c r="M426" i="6" a="1"/>
  <c r="M426" i="6" s="1"/>
  <c r="M273" i="6" a="1"/>
  <c r="M273" i="6" s="1"/>
  <c r="R273" i="6" s="1" a="1"/>
  <c r="R273" i="6" s="1"/>
  <c r="H110" i="6"/>
  <c r="M110" i="6" s="1" a="1"/>
  <c r="M110" i="6" s="1"/>
  <c r="R111" i="6" s="1" a="1"/>
  <c r="R111" i="6" s="1"/>
  <c r="M471" i="6" a="1"/>
  <c r="M471" i="6" s="1"/>
  <c r="M342" i="6" a="1"/>
  <c r="M342" i="6" s="1"/>
  <c r="R342" i="6" s="1" a="1"/>
  <c r="R342" i="6" s="1"/>
  <c r="H176" i="6"/>
  <c r="M176" i="6" s="1" a="1"/>
  <c r="M176" i="6" s="1"/>
  <c r="R177" i="6" s="1" a="1"/>
  <c r="R177" i="6" s="1"/>
  <c r="H596" i="6"/>
  <c r="M596" i="6" s="1" a="1"/>
  <c r="M596" i="6" s="1"/>
  <c r="R597" i="6" s="1" a="1"/>
  <c r="R597" i="6" s="1"/>
  <c r="H209" i="6"/>
  <c r="M209" i="6" s="1" a="1"/>
  <c r="M209" i="6" s="1"/>
  <c r="R210" i="6" s="1" a="1"/>
  <c r="R210" i="6" s="1"/>
  <c r="M411" i="6" a="1"/>
  <c r="M411" i="6" s="1"/>
  <c r="R411" i="6" s="1" a="1"/>
  <c r="R411" i="6" s="1"/>
  <c r="M480" i="6" a="1"/>
  <c r="M480" i="6" s="1"/>
  <c r="H485" i="6"/>
  <c r="M485" i="6" s="1" a="1"/>
  <c r="M485" i="6" s="1"/>
  <c r="R486" i="6" s="1" a="1"/>
  <c r="R486" i="6" s="1"/>
  <c r="H38" i="6"/>
  <c r="M38" i="6" s="1" a="1"/>
  <c r="M38" i="6" s="1"/>
  <c r="R39" i="6" s="1" a="1"/>
  <c r="R39" i="6" s="1"/>
  <c r="U38" i="6" s="1" a="1"/>
  <c r="U38" i="6" s="1"/>
  <c r="H281" i="6"/>
  <c r="M281" i="6" s="1" a="1"/>
  <c r="M281" i="6" s="1"/>
  <c r="R282" i="6" s="1" a="1"/>
  <c r="R282" i="6" s="1"/>
  <c r="M312" i="6" a="1"/>
  <c r="M312" i="6" s="1"/>
  <c r="R312" i="6" s="1" a="1"/>
  <c r="R312" i="6" s="1"/>
  <c r="M165" i="6" a="1"/>
  <c r="M165" i="6" s="1"/>
  <c r="R165" i="6" s="1" a="1"/>
  <c r="R165" i="6" s="1"/>
  <c r="M294" i="6" a="1"/>
  <c r="M294" i="6" s="1"/>
  <c r="R294" i="6" s="1" a="1"/>
  <c r="R294" i="6" s="1"/>
  <c r="M168" i="6" a="1"/>
  <c r="M168" i="6" s="1"/>
  <c r="R168" i="6" s="1" a="1"/>
  <c r="R168" i="6" s="1"/>
  <c r="M324" i="6" a="1"/>
  <c r="M324" i="6" s="1"/>
  <c r="R324" i="6" s="1" a="1"/>
  <c r="R324" i="6" s="1"/>
  <c r="M297" i="6" a="1"/>
  <c r="M297" i="6" s="1"/>
  <c r="H380" i="6"/>
  <c r="M380" i="6" s="1" a="1"/>
  <c r="M380" i="6" s="1"/>
  <c r="R381" i="6" s="1" a="1"/>
  <c r="R381" i="6" s="1"/>
  <c r="H116" i="6"/>
  <c r="M116" i="6" s="1" a="1"/>
  <c r="M116" i="6" s="1"/>
  <c r="R117" i="6" s="1" a="1"/>
  <c r="R117" i="6" s="1"/>
  <c r="M591" i="6" a="1"/>
  <c r="M591" i="6" s="1"/>
  <c r="R591" i="6" s="1" a="1"/>
  <c r="R591" i="6" s="1"/>
  <c r="M261" i="6" a="1"/>
  <c r="M261" i="6" s="1"/>
  <c r="R261" i="6" s="1" a="1"/>
  <c r="R261" i="6" s="1"/>
  <c r="M495" i="6" a="1"/>
  <c r="M495" i="6" s="1"/>
  <c r="R495" i="6" s="1" a="1"/>
  <c r="R495" i="6" s="1"/>
  <c r="M144" i="6" a="1"/>
  <c r="M144" i="6" s="1"/>
  <c r="R144" i="6" s="1" a="1"/>
  <c r="R144" i="6" s="1"/>
  <c r="M150" i="6" a="1"/>
  <c r="M150" i="6" s="1"/>
  <c r="R150" i="6" s="1" a="1"/>
  <c r="R150" i="6" s="1"/>
  <c r="M489" i="6" a="1"/>
  <c r="M489" i="6" s="1"/>
  <c r="H83" i="6"/>
  <c r="M83" i="6" s="1" a="1"/>
  <c r="M83" i="6" s="1"/>
  <c r="R84" i="6" s="1" a="1"/>
  <c r="R84" i="6" s="1"/>
  <c r="M354" i="6" a="1"/>
  <c r="M354" i="6" s="1"/>
  <c r="R354" i="6" s="1" a="1"/>
  <c r="R354" i="6" s="1"/>
  <c r="M225" i="6" a="1"/>
  <c r="M225" i="6" s="1"/>
  <c r="R225" i="6" s="1" a="1"/>
  <c r="R225" i="6" s="1"/>
  <c r="H392" i="6"/>
  <c r="M392" i="6" s="1" a="1"/>
  <c r="M392" i="6" s="1"/>
  <c r="R393" i="6" s="1" a="1"/>
  <c r="R393" i="6" s="1"/>
  <c r="H233" i="6"/>
  <c r="M233" i="6" s="1" a="1"/>
  <c r="M233" i="6" s="1"/>
  <c r="R234" i="6" s="1" a="1"/>
  <c r="R234" i="6" s="1"/>
  <c r="M264" i="6" a="1"/>
  <c r="M264" i="6" s="1"/>
  <c r="R264" i="6" s="1" a="1"/>
  <c r="R264" i="6" s="1"/>
  <c r="H35" i="6"/>
  <c r="M35" i="6" s="1" a="1"/>
  <c r="M35" i="6" s="1"/>
  <c r="R36" i="6" s="1" a="1"/>
  <c r="R36" i="6" s="1"/>
  <c r="M147" i="6" a="1"/>
  <c r="M147" i="6" s="1"/>
  <c r="R147" i="6" s="1" a="1"/>
  <c r="R147" i="6" s="1"/>
  <c r="M438" i="6" a="1"/>
  <c r="M438" i="6" s="1"/>
  <c r="R438" i="6" s="1" a="1"/>
  <c r="R438" i="6" s="1"/>
  <c r="M252" i="6" a="1"/>
  <c r="M252" i="6" s="1"/>
  <c r="R252" i="6" s="1" a="1"/>
  <c r="R252" i="6" s="1"/>
  <c r="H371" i="6"/>
  <c r="M371" i="6" s="1" a="1"/>
  <c r="M371" i="6" s="1"/>
  <c r="R372" i="6" s="1" a="1"/>
  <c r="R372" i="6" s="1"/>
  <c r="M213" i="6" a="1"/>
  <c r="M213" i="6" s="1"/>
  <c r="H89" i="6"/>
  <c r="M89" i="6" s="1" a="1"/>
  <c r="M89" i="6" s="1"/>
  <c r="R90" i="6" s="1" a="1"/>
  <c r="R90" i="6" s="1"/>
  <c r="M228" i="6" a="1"/>
  <c r="M228" i="6" s="1"/>
  <c r="H275" i="6"/>
  <c r="M275" i="6" s="1" a="1"/>
  <c r="M275" i="6" s="1"/>
  <c r="R276" i="6" s="1" a="1"/>
  <c r="R276" i="6" s="1"/>
  <c r="M549" i="6" a="1"/>
  <c r="M549" i="6" s="1"/>
  <c r="R549" i="6" s="1" a="1"/>
  <c r="R549" i="6" s="1"/>
  <c r="M189" i="6" a="1"/>
  <c r="M189" i="6" s="1"/>
  <c r="R189" i="6" s="1" a="1"/>
  <c r="R189" i="6" s="1"/>
  <c r="M249" i="6" a="1"/>
  <c r="M249" i="6" s="1"/>
  <c r="R249" i="6" s="1" a="1"/>
  <c r="R249" i="6" s="1"/>
  <c r="H119" i="6"/>
  <c r="M119" i="6" s="1" a="1"/>
  <c r="M119" i="6" s="1"/>
  <c r="R120" i="6" s="1" a="1"/>
  <c r="R120" i="6" s="1"/>
  <c r="H554" i="6"/>
  <c r="M554" i="6" s="1" a="1"/>
  <c r="M554" i="6" s="1"/>
  <c r="R555" i="6" s="1" a="1"/>
  <c r="R555" i="6" s="1"/>
  <c r="M171" i="6" a="1"/>
  <c r="M171" i="6" s="1"/>
  <c r="R171" i="6" s="1" a="1"/>
  <c r="R171" i="6" s="1"/>
  <c r="M54" i="6" a="1"/>
  <c r="M54" i="6" s="1"/>
  <c r="R54" i="6" s="1" a="1"/>
  <c r="R54" i="6" s="1"/>
  <c r="M105" i="6" a="1"/>
  <c r="M105" i="6" s="1"/>
  <c r="R105" i="6" s="1" a="1"/>
  <c r="R105" i="6" s="1"/>
  <c r="M450" i="6" a="1"/>
  <c r="M450" i="6" s="1"/>
  <c r="R450" i="6" s="1" a="1"/>
  <c r="R450" i="6" s="1"/>
  <c r="M138" i="6" a="1"/>
  <c r="M138" i="6" s="1"/>
  <c r="R138" i="6" s="1" a="1"/>
  <c r="R138" i="6" s="1"/>
  <c r="M108" i="6" a="1"/>
  <c r="M108" i="6" s="1"/>
  <c r="R108" i="6" s="1" a="1"/>
  <c r="R108" i="6" s="1"/>
  <c r="M180" i="6" a="1"/>
  <c r="M180" i="6" s="1"/>
  <c r="R180" i="6" s="1" a="1"/>
  <c r="R180" i="6" s="1"/>
  <c r="H254" i="6"/>
  <c r="M254" i="6" s="1" a="1"/>
  <c r="M254" i="6" s="1"/>
  <c r="R255" i="6" s="1" a="1"/>
  <c r="R255" i="6" s="1"/>
  <c r="M327" i="6" a="1"/>
  <c r="M327" i="6" s="1"/>
  <c r="R327" i="6" s="1" a="1"/>
  <c r="R327" i="6" s="1"/>
  <c r="H344" i="6"/>
  <c r="M344" i="6" s="1" a="1"/>
  <c r="M344" i="6" s="1"/>
  <c r="R345" i="6" s="1" a="1"/>
  <c r="R345" i="6" s="1"/>
  <c r="M81" i="6" a="1"/>
  <c r="M81" i="6" s="1"/>
  <c r="R81" i="6" s="1" a="1"/>
  <c r="R81" i="6" s="1"/>
  <c r="H113" i="6"/>
  <c r="M113" i="6" s="1" a="1"/>
  <c r="M113" i="6" s="1"/>
  <c r="M201" i="6" a="1"/>
  <c r="M201" i="6" s="1"/>
  <c r="H266" i="6"/>
  <c r="M266" i="6" s="1" a="1"/>
  <c r="M266" i="6" s="1"/>
  <c r="R267" i="6" s="1" a="1"/>
  <c r="R267" i="6" s="1"/>
  <c r="H401" i="6"/>
  <c r="M401" i="6" s="1" a="1"/>
  <c r="M401" i="6" s="1"/>
  <c r="R402" i="6" s="1" a="1"/>
  <c r="R402" i="6" s="1"/>
  <c r="M396" i="6" a="1"/>
  <c r="M396" i="6" s="1"/>
  <c r="R396" i="6" s="1" a="1"/>
  <c r="R396" i="6" s="1"/>
  <c r="M186" i="6" a="1"/>
  <c r="M186" i="6" s="1"/>
  <c r="R186" i="6" s="1" a="1"/>
  <c r="R186" i="6" s="1"/>
  <c r="H242" i="6"/>
  <c r="M242" i="6" s="1" a="1"/>
  <c r="M242" i="6" s="1"/>
  <c r="R243" i="6" s="1" a="1"/>
  <c r="R243" i="6" s="1"/>
  <c r="M423" i="6" a="1"/>
  <c r="M423" i="6" s="1"/>
  <c r="R423" i="6" s="1" a="1"/>
  <c r="R423" i="6" s="1"/>
  <c r="M507" i="6" a="1"/>
  <c r="M507" i="6" s="1"/>
  <c r="H461" i="6"/>
  <c r="M461" i="6" s="1" a="1"/>
  <c r="M461" i="6" s="1"/>
  <c r="R462" i="6" s="1" a="1"/>
  <c r="R462" i="6" s="1"/>
  <c r="M405" i="6" a="1"/>
  <c r="M405" i="6" s="1"/>
  <c r="R405" i="6" s="1" a="1"/>
  <c r="R405" i="6" s="1"/>
  <c r="H584" i="6"/>
  <c r="M584" i="6" s="1" a="1"/>
  <c r="M584" i="6" s="1"/>
  <c r="R585" i="6" s="1" a="1"/>
  <c r="R585" i="6" s="1"/>
  <c r="M600" i="6" a="1"/>
  <c r="M600" i="6" s="1"/>
  <c r="R600" i="6" s="1" a="1"/>
  <c r="R600" i="6" s="1"/>
  <c r="M78" i="6" a="1"/>
  <c r="M78" i="6" s="1"/>
  <c r="R78" i="6" s="1" a="1"/>
  <c r="R78" i="6" s="1"/>
  <c r="M321" i="6" a="1"/>
  <c r="M321" i="6" s="1"/>
  <c r="R321" i="6" s="1" a="1"/>
  <c r="R321" i="6" s="1"/>
  <c r="H182" i="6"/>
  <c r="M182" i="6" s="1" a="1"/>
  <c r="M182" i="6" s="1"/>
  <c r="R183" i="6" s="1" a="1"/>
  <c r="R183" i="6" s="1"/>
  <c r="M237" i="6" a="1"/>
  <c r="M237" i="6" s="1"/>
  <c r="R237" i="6" s="1" a="1"/>
  <c r="R237" i="6" s="1"/>
  <c r="M315" i="6" a="1"/>
  <c r="M315" i="6" s="1"/>
  <c r="R315" i="6" s="1" a="1"/>
  <c r="R315" i="6" s="1"/>
  <c r="H356" i="6"/>
  <c r="M356" i="6" s="1" a="1"/>
  <c r="M356" i="6" s="1"/>
  <c r="R357" i="6" s="1" a="1"/>
  <c r="R357" i="6" s="1"/>
  <c r="H383" i="6"/>
  <c r="M383" i="6" s="1" a="1"/>
  <c r="M383" i="6" s="1"/>
  <c r="R384" i="6" s="1" a="1"/>
  <c r="R384" i="6" s="1"/>
  <c r="H545" i="6"/>
  <c r="M545" i="6" s="1" a="1"/>
  <c r="M545" i="6" s="1"/>
  <c r="R546" i="6" s="1" a="1"/>
  <c r="R546" i="6" s="1"/>
  <c r="M87" i="6" a="1"/>
  <c r="M87" i="6" s="1"/>
  <c r="R87" i="6" s="1" a="1"/>
  <c r="R87" i="6" s="1"/>
  <c r="M441" i="6" a="1"/>
  <c r="M441" i="6" s="1"/>
  <c r="R441" i="6" s="1" a="1"/>
  <c r="R441" i="6" s="1"/>
  <c r="M543" i="6" a="1"/>
  <c r="M543" i="6" s="1"/>
  <c r="R543" i="6" s="1" a="1"/>
  <c r="R543" i="6" s="1"/>
  <c r="R348" i="6" a="1"/>
  <c r="R348" i="6" s="1"/>
  <c r="M258" i="6" a="1"/>
  <c r="M258" i="6" s="1"/>
  <c r="R258" i="6" s="1" a="1"/>
  <c r="R258" i="6" s="1"/>
  <c r="M582" i="6" a="1"/>
  <c r="M582" i="6" s="1"/>
  <c r="R582" i="6" s="1" a="1"/>
  <c r="R582" i="6" s="1"/>
  <c r="M153" i="6" a="1"/>
  <c r="M153" i="6" s="1"/>
  <c r="R153" i="6" s="1" a="1"/>
  <c r="R153" i="6" s="1"/>
  <c r="H350" i="6"/>
  <c r="M350" i="6" s="1" a="1"/>
  <c r="M350" i="6" s="1"/>
  <c r="R351" i="6" s="1" a="1"/>
  <c r="R351" i="6" s="1"/>
  <c r="M465" i="6" a="1"/>
  <c r="M465" i="6" s="1"/>
  <c r="R465" i="6" s="1" a="1"/>
  <c r="R465" i="6" s="1"/>
  <c r="M456" i="6" a="1"/>
  <c r="M456" i="6" s="1"/>
  <c r="R456" i="6" s="1" a="1"/>
  <c r="R456" i="6" s="1"/>
  <c r="M33" i="6" a="1"/>
  <c r="M33" i="6" s="1"/>
  <c r="R33" i="6" s="1" a="1"/>
  <c r="R33" i="6" s="1"/>
  <c r="U32" i="6" s="1" a="1"/>
  <c r="U32" i="6" s="1"/>
  <c r="H128" i="6"/>
  <c r="M128" i="6" s="1" a="1"/>
  <c r="M128" i="6" s="1"/>
  <c r="R129" i="6" s="1" a="1"/>
  <c r="R129" i="6" s="1"/>
  <c r="H203" i="6"/>
  <c r="M203" i="6" s="1" a="1"/>
  <c r="M203" i="6" s="1"/>
  <c r="R204" i="6" s="1" a="1"/>
  <c r="R204" i="6" s="1"/>
  <c r="M240" i="6" a="1"/>
  <c r="M240" i="6" s="1"/>
  <c r="R240" i="6" s="1" a="1"/>
  <c r="R240" i="6" s="1"/>
  <c r="M534" i="6" a="1"/>
  <c r="M534" i="6" s="1"/>
  <c r="R534" i="6" s="1" a="1"/>
  <c r="R534" i="6" s="1"/>
  <c r="M492" i="6" a="1"/>
  <c r="M492" i="6" s="1"/>
  <c r="R492" i="6" s="1" a="1"/>
  <c r="R492" i="6" s="1"/>
  <c r="H68" i="6"/>
  <c r="M68" i="6" s="1" a="1"/>
  <c r="M68" i="6" s="1"/>
  <c r="R69" i="6" s="1" a="1"/>
  <c r="R69" i="6" s="1"/>
  <c r="M141" i="6" a="1"/>
  <c r="M141" i="6" s="1"/>
  <c r="R141" i="6" s="1" a="1"/>
  <c r="R141" i="6" s="1"/>
  <c r="H158" i="6"/>
  <c r="M158" i="6" s="1" a="1"/>
  <c r="M158" i="6" s="1"/>
  <c r="R159" i="6" s="1" a="1"/>
  <c r="R159" i="6" s="1"/>
  <c r="H290" i="6"/>
  <c r="M290" i="6" s="1" a="1"/>
  <c r="M290" i="6" s="1"/>
  <c r="R291" i="6" s="1" a="1"/>
  <c r="R291" i="6" s="1"/>
  <c r="M300" i="6" a="1"/>
  <c r="M300" i="6" s="1"/>
  <c r="H197" i="6"/>
  <c r="M197" i="6" s="1" a="1"/>
  <c r="M197" i="6" s="1"/>
  <c r="R198" i="6" s="1" a="1"/>
  <c r="R198" i="6" s="1"/>
  <c r="M504" i="6" a="1"/>
  <c r="M504" i="6" s="1"/>
  <c r="R504" i="6" s="1" a="1"/>
  <c r="R504" i="6" s="1"/>
  <c r="M420" i="6" a="1"/>
  <c r="M420" i="6" s="1"/>
  <c r="R420" i="6" s="1" a="1"/>
  <c r="R420" i="6" s="1"/>
  <c r="M567" i="6" a="1"/>
  <c r="M567" i="6" s="1"/>
  <c r="R567" i="6" s="1" a="1"/>
  <c r="R567" i="6" s="1"/>
  <c r="H173" i="6"/>
  <c r="M173" i="6" s="1" a="1"/>
  <c r="M173" i="6" s="1"/>
  <c r="R174" i="6" s="1" a="1"/>
  <c r="R174" i="6" s="1"/>
  <c r="M270" i="6" a="1"/>
  <c r="M270" i="6" s="1"/>
  <c r="R270" i="6" s="1" a="1"/>
  <c r="R270" i="6" s="1"/>
  <c r="H335" i="6"/>
  <c r="M335" i="6" s="1" a="1"/>
  <c r="M335" i="6" s="1"/>
  <c r="R336" i="6" s="1" a="1"/>
  <c r="R336" i="6" s="1"/>
  <c r="M432" i="6" a="1"/>
  <c r="M432" i="6" s="1"/>
  <c r="R432" i="6" s="1" a="1"/>
  <c r="R432" i="6" s="1"/>
  <c r="H569" i="6"/>
  <c r="M569" i="6" s="1" a="1"/>
  <c r="M569" i="6" s="1"/>
  <c r="R570" i="6" s="1" a="1"/>
  <c r="R570" i="6" s="1"/>
  <c r="M99" i="6" a="1"/>
  <c r="M99" i="6" s="1"/>
  <c r="R99" i="6" s="1" a="1"/>
  <c r="R99" i="6" s="1"/>
  <c r="H74" i="6"/>
  <c r="M74" i="6" s="1" a="1"/>
  <c r="M74" i="6" s="1"/>
  <c r="R75" i="6" s="1" a="1"/>
  <c r="R75" i="6" s="1"/>
  <c r="H221" i="6"/>
  <c r="M221" i="6" s="1" a="1"/>
  <c r="M221" i="6" s="1"/>
  <c r="R222" i="6" s="1" a="1"/>
  <c r="R222" i="6" s="1"/>
  <c r="M417" i="6" a="1"/>
  <c r="M417" i="6" s="1"/>
  <c r="R417" i="6" s="1" a="1"/>
  <c r="R417" i="6" s="1"/>
  <c r="M483" i="6" a="1"/>
  <c r="M483" i="6" s="1"/>
  <c r="R483" i="6" s="1" a="1"/>
  <c r="R483" i="6" s="1"/>
  <c r="M48" i="6" a="1"/>
  <c r="M48" i="6" s="1"/>
  <c r="R48" i="6" s="1" a="1"/>
  <c r="R48" i="6" s="1"/>
  <c r="U47" i="6" s="1" a="1"/>
  <c r="M303" i="6" a="1"/>
  <c r="M303" i="6" s="1"/>
  <c r="R303" i="6" s="1" a="1"/>
  <c r="R303" i="6" s="1"/>
  <c r="M339" i="6" a="1"/>
  <c r="M339" i="6" s="1"/>
  <c r="R339" i="6" s="1" a="1"/>
  <c r="R339" i="6" s="1"/>
  <c r="M414" i="6" a="1"/>
  <c r="M414" i="6" s="1"/>
  <c r="H563" i="6"/>
  <c r="M563" i="6" s="1" a="1"/>
  <c r="M563" i="6" s="1"/>
  <c r="R564" i="6" s="1" a="1"/>
  <c r="R564" i="6" s="1"/>
  <c r="H593" i="6"/>
  <c r="M593" i="6" s="1" a="1"/>
  <c r="M593" i="6" s="1"/>
  <c r="R594" i="6" s="1" a="1"/>
  <c r="R594" i="6" s="1"/>
  <c r="H62" i="6"/>
  <c r="M62" i="6" s="1" a="1"/>
  <c r="M62" i="6" s="1"/>
  <c r="R63" i="6" s="1" a="1"/>
  <c r="R63" i="6" s="1"/>
  <c r="M207" i="6" a="1"/>
  <c r="M207" i="6" s="1"/>
  <c r="R207" i="6" s="1" a="1"/>
  <c r="R207" i="6" s="1"/>
  <c r="M540" i="6" a="1"/>
  <c r="M540" i="6" s="1"/>
  <c r="M162" i="6" a="1"/>
  <c r="M162" i="6" s="1"/>
  <c r="R162" i="6" s="1" a="1"/>
  <c r="R162" i="6" s="1"/>
  <c r="R468" i="6" a="1"/>
  <c r="R468" i="6" s="1"/>
  <c r="R528" i="6" a="1"/>
  <c r="R528" i="6" s="1"/>
  <c r="H194" i="6"/>
  <c r="M194" i="6" s="1" a="1"/>
  <c r="M194" i="6" s="1"/>
  <c r="R195" i="6" s="1" a="1"/>
  <c r="R195" i="6" s="1"/>
  <c r="M42" i="6" a="1"/>
  <c r="M42" i="6" s="1"/>
  <c r="R42" i="6" s="1" a="1"/>
  <c r="R42" i="6" s="1"/>
  <c r="U41" i="6" s="1" a="1"/>
  <c r="U41" i="6" s="1"/>
  <c r="AE42" i="6" s="1" a="1"/>
  <c r="AE42" i="6" s="1"/>
  <c r="AJ42" i="6" s="1" a="1"/>
  <c r="AJ42" i="6" s="1"/>
  <c r="R114" i="6" a="1"/>
  <c r="R114" i="6" s="1"/>
  <c r="R480" i="6" a="1"/>
  <c r="R480" i="6" s="1"/>
  <c r="R540" i="6" a="1"/>
  <c r="R540" i="6" s="1"/>
  <c r="R489" i="6" a="1"/>
  <c r="R489" i="6" s="1"/>
  <c r="R213" i="6" a="1"/>
  <c r="R213" i="6" s="1"/>
  <c r="R216" i="6" a="1"/>
  <c r="R216" i="6" s="1"/>
  <c r="R588" i="6" a="1"/>
  <c r="R588" i="6" s="1"/>
  <c r="R426" i="6" a="1"/>
  <c r="R426" i="6" s="1"/>
  <c r="R231" i="6" a="1"/>
  <c r="R231" i="6" s="1"/>
  <c r="R300" i="6" a="1"/>
  <c r="R300" i="6" s="1"/>
  <c r="R57" i="6" a="1"/>
  <c r="R57" i="6" s="1"/>
  <c r="R102" i="6" a="1"/>
  <c r="R102" i="6" s="1"/>
  <c r="R378" i="6" a="1"/>
  <c r="R378" i="6" s="1"/>
  <c r="R201" i="6" a="1"/>
  <c r="R201" i="6" s="1"/>
  <c r="R228" i="6" a="1"/>
  <c r="R228" i="6" s="1"/>
  <c r="R414" i="6" a="1"/>
  <c r="R414" i="6" s="1"/>
  <c r="R471" i="6" a="1"/>
  <c r="R471" i="6" s="1"/>
  <c r="R297" i="6" a="1"/>
  <c r="R297" i="6" s="1"/>
  <c r="R507" i="6" a="1"/>
  <c r="R507" i="6" s="1"/>
  <c r="M330" i="6" a="1"/>
  <c r="M330" i="6" s="1"/>
  <c r="R330" i="6" s="1" a="1"/>
  <c r="R330" i="6" s="1"/>
  <c r="M453" i="6" a="1"/>
  <c r="M453" i="6" s="1"/>
  <c r="R453" i="6" s="1" a="1"/>
  <c r="R453" i="6" s="1"/>
  <c r="M192" i="6" a="1"/>
  <c r="M192" i="6" s="1"/>
  <c r="R192" i="6" s="1" a="1"/>
  <c r="R192" i="6" s="1"/>
  <c r="H575" i="6"/>
  <c r="M575" i="6" s="1" a="1"/>
  <c r="M575" i="6" s="1"/>
  <c r="R576" i="6" s="1" a="1"/>
  <c r="R576" i="6" s="1"/>
  <c r="H284" i="6"/>
  <c r="M284" i="6" s="1" a="1"/>
  <c r="M284" i="6" s="1"/>
  <c r="R285" i="6" s="1" a="1"/>
  <c r="R285" i="6" s="1"/>
  <c r="M123" i="6" a="1"/>
  <c r="M123" i="6" s="1"/>
  <c r="R123" i="6" s="1" a="1"/>
  <c r="R123" i="6" s="1"/>
  <c r="M333" i="6" a="1"/>
  <c r="M333" i="6" s="1"/>
  <c r="R333" i="6" s="1" a="1"/>
  <c r="R333" i="6" s="1"/>
  <c r="H500" i="6"/>
  <c r="M500" i="6" s="1" a="1"/>
  <c r="M500" i="6" s="1"/>
  <c r="R501" i="6" s="1" a="1"/>
  <c r="R501" i="6" s="1"/>
  <c r="M408" i="6" a="1"/>
  <c r="M408" i="6" s="1"/>
  <c r="R408" i="6" s="1" a="1"/>
  <c r="R408" i="6" s="1"/>
  <c r="H389" i="6"/>
  <c r="M389" i="6" s="1" a="1"/>
  <c r="M389" i="6" s="1"/>
  <c r="R390" i="6" s="1" a="1"/>
  <c r="R390" i="6" s="1"/>
  <c r="H59" i="6"/>
  <c r="M59" i="6" s="1" a="1"/>
  <c r="M59" i="6" s="1"/>
  <c r="R60" i="6" s="1" a="1"/>
  <c r="R60" i="6" s="1"/>
  <c r="H308" i="6"/>
  <c r="M308" i="6" s="1" a="1"/>
  <c r="M308" i="6" s="1"/>
  <c r="R309" i="6" s="1" a="1"/>
  <c r="R309" i="6" s="1"/>
  <c r="M246" i="6" a="1"/>
  <c r="M246" i="6" s="1"/>
  <c r="R246" i="6" s="1" a="1"/>
  <c r="R246" i="6" s="1"/>
  <c r="M306" i="6" a="1"/>
  <c r="M306" i="6" s="1"/>
  <c r="R306" i="6" s="1" a="1"/>
  <c r="R306" i="6" s="1"/>
  <c r="H518" i="6"/>
  <c r="M518" i="6" s="1" a="1"/>
  <c r="M518" i="6" s="1"/>
  <c r="R519" i="6" s="1" a="1"/>
  <c r="R519" i="6" s="1"/>
  <c r="M45" i="6" a="1"/>
  <c r="M45" i="6" s="1"/>
  <c r="R45" i="6" s="1" a="1"/>
  <c r="R45" i="6" s="1"/>
  <c r="M219" i="6" a="1"/>
  <c r="M219" i="6" s="1"/>
  <c r="R219" i="6" s="1" a="1"/>
  <c r="R219" i="6" s="1"/>
  <c r="H155" i="6"/>
  <c r="M155" i="6" s="1" a="1"/>
  <c r="M155" i="6" s="1"/>
  <c r="R156" i="6" s="1" a="1"/>
  <c r="R156" i="6" s="1"/>
  <c r="M444" i="6" a="1"/>
  <c r="M444" i="6" s="1"/>
  <c r="R444" i="6" s="1" a="1"/>
  <c r="R444" i="6" s="1"/>
  <c r="M558" i="6" a="1"/>
  <c r="M558" i="6" s="1"/>
  <c r="R558" i="6" s="1" a="1"/>
  <c r="R558" i="6" s="1"/>
  <c r="H134" i="6"/>
  <c r="M134" i="6" s="1" a="1"/>
  <c r="M134" i="6" s="1"/>
  <c r="R135" i="6" s="1" a="1"/>
  <c r="R135" i="6" s="1"/>
  <c r="H497" i="6"/>
  <c r="M497" i="6" s="1" a="1"/>
  <c r="M497" i="6" s="1"/>
  <c r="R498" i="6" s="1" a="1"/>
  <c r="R498" i="6" s="1"/>
  <c r="M279" i="6" a="1"/>
  <c r="M279" i="6" s="1"/>
  <c r="R279" i="6" s="1" a="1"/>
  <c r="R279" i="6" s="1"/>
  <c r="H287" i="6"/>
  <c r="M287" i="6" s="1" a="1"/>
  <c r="M287" i="6" s="1"/>
  <c r="R288" i="6" s="1" a="1"/>
  <c r="R288" i="6" s="1"/>
  <c r="H92" i="6"/>
  <c r="M92" i="6" s="1" a="1"/>
  <c r="M92" i="6" s="1"/>
  <c r="R93" i="6" s="1" a="1"/>
  <c r="R93" i="6" s="1"/>
  <c r="H602" i="6"/>
  <c r="M602" i="6" s="1" a="1"/>
  <c r="M602" i="6" s="1"/>
  <c r="R603" i="6" s="1" a="1"/>
  <c r="R603" i="6" s="1"/>
  <c r="H125" i="6"/>
  <c r="M125" i="6" s="1" a="1"/>
  <c r="M125" i="6" s="1"/>
  <c r="R126" i="6" s="1" a="1"/>
  <c r="R126" i="6" s="1"/>
  <c r="M363" i="6" a="1"/>
  <c r="M363" i="6" s="1"/>
  <c r="R363" i="6" s="1" a="1"/>
  <c r="R363" i="6" s="1"/>
  <c r="M72" i="6" a="1"/>
  <c r="M72" i="6" s="1"/>
  <c r="H71" i="6"/>
  <c r="M71" i="6" s="1" a="1"/>
  <c r="M71" i="6" s="1"/>
  <c r="M132" i="6" a="1"/>
  <c r="M132" i="6" s="1"/>
  <c r="R132" i="6" s="1" a="1"/>
  <c r="R132" i="6" s="1"/>
  <c r="M459" i="6" a="1"/>
  <c r="M459" i="6" s="1"/>
  <c r="R459" i="6" s="1" a="1"/>
  <c r="R459" i="6" s="1"/>
  <c r="M474" i="6" a="1"/>
  <c r="M474" i="6" s="1"/>
  <c r="H473" i="6"/>
  <c r="M473" i="6" s="1" a="1"/>
  <c r="M473" i="6" s="1"/>
  <c r="H368" i="6"/>
  <c r="M368" i="6" s="1" a="1"/>
  <c r="M368" i="6" s="1"/>
  <c r="M369" i="6" a="1"/>
  <c r="M369" i="6" s="1"/>
  <c r="M399" i="6" a="1"/>
  <c r="M399" i="6" s="1"/>
  <c r="H398" i="6"/>
  <c r="M398" i="6" s="1" a="1"/>
  <c r="M398" i="6" s="1"/>
  <c r="H386" i="6"/>
  <c r="M386" i="6" s="1" a="1"/>
  <c r="M386" i="6" s="1"/>
  <c r="R387" i="6" s="1" a="1"/>
  <c r="R387" i="6" s="1"/>
  <c r="H50" i="6"/>
  <c r="M50" i="6" s="1" a="1"/>
  <c r="M50" i="6" s="1"/>
  <c r="H365" i="6"/>
  <c r="M365" i="6" s="1" a="1"/>
  <c r="M365" i="6" s="1"/>
  <c r="M366" i="6" a="1"/>
  <c r="M366" i="6" s="1"/>
  <c r="M513" i="6" a="1"/>
  <c r="M513" i="6" s="1"/>
  <c r="H512" i="6"/>
  <c r="M512" i="6" s="1" a="1"/>
  <c r="M512" i="6" s="1"/>
  <c r="H359" i="6"/>
  <c r="M359" i="6" s="1" a="1"/>
  <c r="M359" i="6" s="1"/>
  <c r="M360" i="6" a="1"/>
  <c r="M360" i="6" s="1"/>
  <c r="M477" i="6" a="1"/>
  <c r="M477" i="6" s="1"/>
  <c r="H476" i="6"/>
  <c r="M476" i="6" s="1" a="1"/>
  <c r="M476" i="6" s="1"/>
  <c r="H530" i="6"/>
  <c r="M530" i="6" s="1" a="1"/>
  <c r="M530" i="6" s="1"/>
  <c r="M531" i="6" a="1"/>
  <c r="M531" i="6" s="1"/>
  <c r="M561" i="6" a="1"/>
  <c r="M561" i="6" s="1"/>
  <c r="H560" i="6"/>
  <c r="M560" i="6" s="1" a="1"/>
  <c r="M560" i="6" s="1"/>
  <c r="H434" i="6"/>
  <c r="M434" i="6" s="1" a="1"/>
  <c r="M434" i="6" s="1"/>
  <c r="M435" i="6" a="1"/>
  <c r="M435" i="6" s="1"/>
  <c r="H446" i="6"/>
  <c r="M446" i="6" s="1" a="1"/>
  <c r="M446" i="6" s="1"/>
  <c r="M447" i="6" a="1"/>
  <c r="M447" i="6" s="1"/>
  <c r="H521" i="6"/>
  <c r="M521" i="6" s="1" a="1"/>
  <c r="M521" i="6" s="1"/>
  <c r="M522" i="6" a="1"/>
  <c r="M522" i="6" s="1"/>
  <c r="H515" i="6"/>
  <c r="M515" i="6" s="1" a="1"/>
  <c r="M515" i="6" s="1"/>
  <c r="M516" i="6" a="1"/>
  <c r="M516" i="6" s="1"/>
  <c r="H572" i="6"/>
  <c r="M572" i="6" s="1" a="1"/>
  <c r="M572" i="6" s="1"/>
  <c r="M573" i="6" a="1"/>
  <c r="M573" i="6" s="1"/>
  <c r="H317" i="6"/>
  <c r="M317" i="6" s="1" a="1"/>
  <c r="M317" i="6" s="1"/>
  <c r="M318" i="6" a="1"/>
  <c r="M318" i="6" s="1"/>
  <c r="H509" i="6"/>
  <c r="M509" i="6" s="1" a="1"/>
  <c r="M509" i="6" s="1"/>
  <c r="M510" i="6" a="1"/>
  <c r="M510" i="6" s="1"/>
  <c r="M537" i="6" a="1"/>
  <c r="M537" i="6" s="1"/>
  <c r="H536" i="6"/>
  <c r="M536" i="6" s="1" a="1"/>
  <c r="M536" i="6" s="1"/>
  <c r="M579" i="6" a="1"/>
  <c r="M579" i="6" s="1"/>
  <c r="H578" i="6"/>
  <c r="M578" i="6" s="1" a="1"/>
  <c r="M578" i="6" s="1"/>
  <c r="H428" i="6"/>
  <c r="M428" i="6" s="1" a="1"/>
  <c r="M428" i="6" s="1"/>
  <c r="M429" i="6" a="1"/>
  <c r="M429" i="6" s="1"/>
  <c r="H524" i="6"/>
  <c r="M524" i="6" s="1" a="1"/>
  <c r="M524" i="6" s="1"/>
  <c r="M525" i="6" a="1"/>
  <c r="M525" i="6" s="1"/>
  <c r="M552" i="6" a="1"/>
  <c r="M552" i="6" s="1"/>
  <c r="H551" i="6"/>
  <c r="M551" i="6" s="1" a="1"/>
  <c r="M551" i="6" s="1"/>
  <c r="M96" i="6" a="1"/>
  <c r="M96" i="6" s="1"/>
  <c r="H95" i="6"/>
  <c r="M95" i="6" s="1" a="1"/>
  <c r="M95" i="6" s="1"/>
  <c r="M66" i="6" a="1"/>
  <c r="M66" i="6" s="1"/>
  <c r="H65" i="6"/>
  <c r="M65" i="6" s="1" a="1"/>
  <c r="M65" i="6" s="1"/>
  <c r="M30" i="6" a="1"/>
  <c r="M30" i="6" s="1"/>
  <c r="R561" i="6" l="1" a="1"/>
  <c r="R561" i="6" s="1"/>
  <c r="R579" i="6" a="1"/>
  <c r="R579" i="6" s="1"/>
  <c r="R552" i="6" a="1"/>
  <c r="R552" i="6" s="1"/>
  <c r="R72" i="6" a="1"/>
  <c r="R72" i="6" s="1"/>
  <c r="U71" i="6" s="1" a="1"/>
  <c r="U71" i="6" s="1"/>
  <c r="R96" i="6" a="1"/>
  <c r="R96" i="6" s="1"/>
  <c r="R399" i="6" a="1"/>
  <c r="R399" i="6" s="1"/>
  <c r="R525" i="6" a="1"/>
  <c r="R525" i="6" s="1"/>
  <c r="R435" i="6" a="1"/>
  <c r="R435" i="6" s="1"/>
  <c r="R537" i="6" a="1"/>
  <c r="R537" i="6" s="1"/>
  <c r="R477" i="6" a="1"/>
  <c r="R477" i="6" s="1"/>
  <c r="R510" i="6" a="1"/>
  <c r="R510" i="6" s="1"/>
  <c r="R360" i="6" a="1"/>
  <c r="R360" i="6" s="1"/>
  <c r="R318" i="6" a="1"/>
  <c r="R318" i="6" s="1"/>
  <c r="R516" i="6" a="1"/>
  <c r="R516" i="6" s="1"/>
  <c r="R522" i="6" a="1"/>
  <c r="R522" i="6" s="1"/>
  <c r="R447" i="6" a="1"/>
  <c r="R447" i="6" s="1"/>
  <c r="R369" i="6" a="1"/>
  <c r="R369" i="6" s="1"/>
  <c r="R474" i="6" a="1"/>
  <c r="R474" i="6" s="1"/>
  <c r="U44" i="6" a="1"/>
  <c r="U44" i="6" s="1"/>
  <c r="R429" i="6" a="1"/>
  <c r="R429" i="6" s="1"/>
  <c r="R531" i="6" a="1"/>
  <c r="R531" i="6" s="1"/>
  <c r="R513" i="6" a="1"/>
  <c r="R513" i="6" s="1"/>
  <c r="R573" i="6" a="1"/>
  <c r="R573" i="6" s="1"/>
  <c r="R366" i="6" a="1"/>
  <c r="R366" i="6" s="1"/>
  <c r="R66" i="6" a="1"/>
  <c r="R66" i="6" s="1"/>
  <c r="U65" i="6" s="1" a="1"/>
  <c r="U65" i="6" s="1"/>
  <c r="R51" i="6" a="1"/>
  <c r="R51" i="6" s="1"/>
  <c r="U50" i="6" s="1" a="1"/>
  <c r="U50" i="6" s="1"/>
  <c r="R30" i="6" a="1"/>
  <c r="R30" i="6" s="1"/>
  <c r="U29" i="6" s="1" a="1"/>
  <c r="U29" i="6" s="1"/>
  <c r="U68" i="6" a="1"/>
  <c r="U92" i="6" s="1" a="1"/>
  <c r="U92" i="6" s="1"/>
  <c r="Z41" i="6" a="1"/>
  <c r="Z41" i="6" s="1"/>
  <c r="U74" i="6" a="1"/>
  <c r="AE41" i="6" a="1"/>
  <c r="AE41" i="6" s="1"/>
  <c r="AJ41" i="6" s="1" a="1"/>
  <c r="AJ41" i="6" s="1"/>
  <c r="AO42" i="6" s="1" a="1"/>
  <c r="AO42" i="6" s="1"/>
  <c r="U62" i="6" a="1"/>
  <c r="Z42" i="6" a="1"/>
  <c r="Z42" i="6" s="1"/>
  <c r="U47" i="6"/>
  <c r="U53" i="6" a="1"/>
  <c r="AE39" i="6" a="1"/>
  <c r="AE39" i="6" s="1"/>
  <c r="AJ39" i="6" s="1" a="1"/>
  <c r="AJ39" i="6" s="1"/>
  <c r="Z38" i="6" a="1"/>
  <c r="Z38" i="6" s="1"/>
  <c r="AE38" i="6" a="1"/>
  <c r="AE38" i="6" s="1"/>
  <c r="AJ38" i="6" s="1" a="1"/>
  <c r="AJ38" i="6" s="1"/>
  <c r="Z39" i="6" a="1"/>
  <c r="Z39" i="6" s="1"/>
  <c r="Z29" i="6" l="1" a="1"/>
  <c r="Z29" i="6" s="1"/>
  <c r="AE29" i="6" a="1"/>
  <c r="AE29" i="6" s="1"/>
  <c r="AJ29" i="6" s="1" a="1"/>
  <c r="AJ29" i="6" s="1"/>
  <c r="Z30" i="6" a="1"/>
  <c r="Z30" i="6" s="1"/>
  <c r="AE30" i="6" a="1"/>
  <c r="AE30" i="6" s="1"/>
  <c r="AJ30" i="6" s="1" a="1"/>
  <c r="AJ30" i="6" s="1"/>
  <c r="AE50" i="6" a="1"/>
  <c r="AE50" i="6" s="1"/>
  <c r="AJ50" i="6" s="1" a="1"/>
  <c r="AJ50" i="6" s="1"/>
  <c r="Z51" i="6" a="1"/>
  <c r="Z51" i="6" s="1"/>
  <c r="AE51" i="6" a="1"/>
  <c r="AE51" i="6" s="1"/>
  <c r="AJ51" i="6" s="1" a="1"/>
  <c r="AJ51" i="6" s="1"/>
  <c r="Z50" i="6" a="1"/>
  <c r="Z50" i="6" s="1"/>
  <c r="AQ38" i="6" a="1"/>
  <c r="AQ38" i="6" s="1"/>
  <c r="AS38" i="6" s="1"/>
  <c r="AO38" i="6" a="1"/>
  <c r="AO38" i="6" s="1"/>
  <c r="AO39" i="6" a="1"/>
  <c r="AO39" i="6" s="1"/>
  <c r="AQ41" i="6" a="1"/>
  <c r="AQ41" i="6" s="1"/>
  <c r="AS41" i="6" s="1"/>
  <c r="AO41" i="6" a="1"/>
  <c r="AO41" i="6" s="1"/>
  <c r="AE93" i="6" a="1"/>
  <c r="AE93" i="6" s="1"/>
  <c r="AJ93" i="6" s="1" a="1"/>
  <c r="AJ93" i="6" s="1"/>
  <c r="Z92" i="6" a="1"/>
  <c r="Z92" i="6" s="1"/>
  <c r="AE92" i="6" a="1"/>
  <c r="AE92" i="6" s="1"/>
  <c r="AJ92" i="6" s="1" a="1"/>
  <c r="AJ92" i="6" s="1"/>
  <c r="Z93" i="6" a="1"/>
  <c r="Z93" i="6" s="1"/>
  <c r="U68" i="6"/>
  <c r="U116" i="6" a="1"/>
  <c r="U140" i="6" s="1" a="1"/>
  <c r="Z45" i="6" a="1"/>
  <c r="Z45" i="6" s="1"/>
  <c r="AE45" i="6" a="1"/>
  <c r="AE45" i="6" s="1"/>
  <c r="AJ45" i="6" s="1" a="1"/>
  <c r="AJ45" i="6" s="1"/>
  <c r="AE44" i="6" a="1"/>
  <c r="AE44" i="6" s="1"/>
  <c r="AJ44" i="6" s="1" a="1"/>
  <c r="AJ44" i="6" s="1"/>
  <c r="Z44" i="6" a="1"/>
  <c r="Z44" i="6" s="1"/>
  <c r="U89" i="6" a="1"/>
  <c r="Z72" i="6" a="1"/>
  <c r="Z72" i="6" s="1"/>
  <c r="AE72" i="6" a="1"/>
  <c r="AE72" i="6" s="1"/>
  <c r="AJ72" i="6" s="1" a="1"/>
  <c r="AJ72" i="6" s="1"/>
  <c r="Z71" i="6" a="1"/>
  <c r="Z71" i="6" s="1"/>
  <c r="AE71" i="6" a="1"/>
  <c r="AE71" i="6" s="1"/>
  <c r="AJ71" i="6" s="1" a="1"/>
  <c r="AJ71" i="6" s="1"/>
  <c r="U95" i="6" a="1"/>
  <c r="Z48" i="6" a="1"/>
  <c r="Z48" i="6" s="1"/>
  <c r="AE47" i="6" a="1"/>
  <c r="AE47" i="6" s="1"/>
  <c r="AJ47" i="6" s="1" a="1"/>
  <c r="AJ47" i="6" s="1"/>
  <c r="AE48" i="6" a="1"/>
  <c r="AE48" i="6" s="1"/>
  <c r="AJ48" i="6" s="1" a="1"/>
  <c r="AJ48" i="6" s="1"/>
  <c r="Z47" i="6" a="1"/>
  <c r="Z47" i="6" s="1"/>
  <c r="U62" i="6"/>
  <c r="U86" i="6" a="1"/>
  <c r="U74" i="6"/>
  <c r="U98" i="6" a="1"/>
  <c r="U53" i="6"/>
  <c r="U77" i="6" a="1"/>
  <c r="Z66" i="6" a="1"/>
  <c r="Z66" i="6" s="1"/>
  <c r="Z65" i="6" a="1"/>
  <c r="Z65" i="6" s="1"/>
  <c r="AE65" i="6" a="1"/>
  <c r="AE65" i="6" s="1"/>
  <c r="AJ65" i="6" s="1" a="1"/>
  <c r="AJ65" i="6" s="1"/>
  <c r="AE66" i="6" a="1"/>
  <c r="AE66" i="6" s="1"/>
  <c r="AJ66" i="6" s="1" a="1"/>
  <c r="AJ66" i="6" s="1"/>
  <c r="AO29" i="6" l="1" a="1"/>
  <c r="AO29" i="6" s="1"/>
  <c r="AO30" i="6" a="1"/>
  <c r="AO30" i="6" s="1"/>
  <c r="AQ50" i="6" a="1"/>
  <c r="AQ50" i="6" s="1"/>
  <c r="AS50" i="6" s="1"/>
  <c r="AO51" i="6" a="1"/>
  <c r="AO51" i="6" s="1"/>
  <c r="AQ29" i="6" a="1"/>
  <c r="AQ29" i="6" s="1"/>
  <c r="AS29" i="6" s="1"/>
  <c r="AO50" i="6" a="1"/>
  <c r="AO50" i="6" s="1"/>
  <c r="AO45" i="6" a="1"/>
  <c r="AO45" i="6" s="1"/>
  <c r="AO93" i="6" a="1"/>
  <c r="AO93" i="6" s="1"/>
  <c r="AO48" i="6" a="1"/>
  <c r="AO48" i="6" s="1"/>
  <c r="AQ92" i="6" a="1"/>
  <c r="AQ92" i="6" s="1"/>
  <c r="AS92" i="6" s="1"/>
  <c r="AO92" i="6" a="1"/>
  <c r="AO92" i="6" s="1"/>
  <c r="AQ47" i="6" a="1"/>
  <c r="AQ47" i="6" s="1"/>
  <c r="AS47" i="6" s="1"/>
  <c r="AO47" i="6" a="1"/>
  <c r="AO47" i="6" s="1"/>
  <c r="AO72" i="6" a="1"/>
  <c r="AO72" i="6" s="1"/>
  <c r="AQ71" i="6" a="1"/>
  <c r="AQ71" i="6" s="1"/>
  <c r="AS71" i="6" s="1"/>
  <c r="AO71" i="6" a="1"/>
  <c r="AO71" i="6" s="1"/>
  <c r="AO65" i="6" a="1"/>
  <c r="AO65" i="6" s="1"/>
  <c r="AQ65" i="6" a="1"/>
  <c r="AQ65" i="6" s="1"/>
  <c r="AS65" i="6" s="1"/>
  <c r="AO66" i="6" a="1"/>
  <c r="AO66" i="6" s="1"/>
  <c r="AO44" i="6" a="1"/>
  <c r="AO44" i="6" s="1"/>
  <c r="AQ44" i="6" a="1"/>
  <c r="AQ44" i="6" s="1"/>
  <c r="AS44" i="6" s="1"/>
  <c r="U116" i="6"/>
  <c r="Z116" i="6" s="1" a="1"/>
  <c r="Z116" i="6" s="1"/>
  <c r="AE69" i="6" a="1"/>
  <c r="AE69" i="6" s="1"/>
  <c r="AJ69" i="6" s="1" a="1"/>
  <c r="AJ69" i="6" s="1"/>
  <c r="Z68" i="6" a="1"/>
  <c r="Z68" i="6" s="1"/>
  <c r="AE68" i="6" a="1"/>
  <c r="AE68" i="6" s="1"/>
  <c r="AJ68" i="6" s="1" a="1"/>
  <c r="AJ68" i="6" s="1"/>
  <c r="Z69" i="6" a="1"/>
  <c r="Z69" i="6" s="1"/>
  <c r="U140" i="6"/>
  <c r="U164" i="6" a="1"/>
  <c r="U98" i="6"/>
  <c r="U122" i="6" a="1"/>
  <c r="Z74" i="6" a="1"/>
  <c r="Z74" i="6" s="1"/>
  <c r="AE75" i="6" a="1"/>
  <c r="AE75" i="6" s="1"/>
  <c r="AJ75" i="6" s="1" a="1"/>
  <c r="AJ75" i="6" s="1"/>
  <c r="AE74" i="6" a="1"/>
  <c r="AE74" i="6" s="1"/>
  <c r="AJ74" i="6" s="1" a="1"/>
  <c r="AJ74" i="6" s="1"/>
  <c r="Z75" i="6" a="1"/>
  <c r="Z75" i="6" s="1"/>
  <c r="U86" i="6"/>
  <c r="U110" i="6" a="1"/>
  <c r="Z63" i="6" a="1"/>
  <c r="Z63" i="6" s="1"/>
  <c r="Z62" i="6" a="1"/>
  <c r="Z62" i="6" s="1"/>
  <c r="AE62" i="6" a="1"/>
  <c r="AE62" i="6" s="1"/>
  <c r="AJ62" i="6" s="1" a="1"/>
  <c r="AJ62" i="6" s="1"/>
  <c r="AE63" i="6" a="1"/>
  <c r="AE63" i="6" s="1"/>
  <c r="AJ63" i="6" s="1" a="1"/>
  <c r="AJ63" i="6" s="1"/>
  <c r="U95" i="6"/>
  <c r="U119" i="6" a="1"/>
  <c r="U89" i="6"/>
  <c r="U113" i="6" a="1"/>
  <c r="AE117" i="6" a="1"/>
  <c r="AE117" i="6" s="1"/>
  <c r="AJ117" i="6" s="1" a="1"/>
  <c r="AJ117" i="6" s="1"/>
  <c r="U77" i="6"/>
  <c r="U101" i="6" a="1"/>
  <c r="AE54" i="6" a="1"/>
  <c r="AE54" i="6" s="1"/>
  <c r="AJ54" i="6" s="1" a="1"/>
  <c r="AJ54" i="6" s="1"/>
  <c r="AE53" i="6" a="1"/>
  <c r="AE53" i="6" s="1"/>
  <c r="AJ53" i="6" s="1" a="1"/>
  <c r="AJ53" i="6" s="1"/>
  <c r="Z53" i="6" a="1"/>
  <c r="Z53" i="6" s="1"/>
  <c r="Z54" i="6" a="1"/>
  <c r="Z54" i="6" s="1"/>
  <c r="AE116" i="6" l="1" a="1"/>
  <c r="AE116" i="6" s="1"/>
  <c r="AJ116" i="6" s="1" a="1"/>
  <c r="AJ116" i="6" s="1"/>
  <c r="AO117" i="6" s="1" a="1"/>
  <c r="AO117" i="6" s="1"/>
  <c r="AO54" i="6" a="1"/>
  <c r="AO54" i="6" s="1"/>
  <c r="AO69" i="6" a="1"/>
  <c r="AO69" i="6" s="1"/>
  <c r="Z117" i="6" a="1"/>
  <c r="Z117" i="6" s="1"/>
  <c r="AO116" i="6" s="1" a="1"/>
  <c r="AO116" i="6" s="1"/>
  <c r="AO63" i="6" a="1"/>
  <c r="AO63" i="6" s="1"/>
  <c r="AO75" i="6" a="1"/>
  <c r="AO75" i="6" s="1"/>
  <c r="AQ53" i="6" a="1"/>
  <c r="AQ53" i="6" s="1"/>
  <c r="AS53" i="6" s="1"/>
  <c r="AO53" i="6" a="1"/>
  <c r="AO53" i="6" s="1"/>
  <c r="AO62" i="6" a="1"/>
  <c r="AO62" i="6" s="1"/>
  <c r="AQ62" i="6" a="1"/>
  <c r="AQ62" i="6" s="1"/>
  <c r="AS62" i="6" s="1"/>
  <c r="AQ74" i="6" a="1"/>
  <c r="AQ74" i="6" s="1"/>
  <c r="AS74" i="6" s="1"/>
  <c r="AO74" i="6" a="1"/>
  <c r="AO74" i="6" s="1"/>
  <c r="AO68" i="6" a="1"/>
  <c r="AO68" i="6" s="1"/>
  <c r="AQ68" i="6" a="1"/>
  <c r="AQ68" i="6" s="1"/>
  <c r="AS68" i="6" s="1"/>
  <c r="U110" i="6"/>
  <c r="U134" i="6" a="1"/>
  <c r="Z90" i="6" a="1"/>
  <c r="Z90" i="6" s="1"/>
  <c r="AE89" i="6" a="1"/>
  <c r="AE89" i="6" s="1"/>
  <c r="AJ89" i="6" s="1" a="1"/>
  <c r="AJ89" i="6" s="1"/>
  <c r="AE90" i="6" a="1"/>
  <c r="AE90" i="6" s="1"/>
  <c r="AJ90" i="6" s="1" a="1"/>
  <c r="AJ90" i="6" s="1"/>
  <c r="Z89" i="6" a="1"/>
  <c r="Z89" i="6" s="1"/>
  <c r="AE87" i="6" a="1"/>
  <c r="AE87" i="6" s="1"/>
  <c r="AJ87" i="6" s="1" a="1"/>
  <c r="AJ87" i="6" s="1"/>
  <c r="Z87" i="6" a="1"/>
  <c r="Z87" i="6" s="1"/>
  <c r="AE86" i="6" a="1"/>
  <c r="AE86" i="6" s="1"/>
  <c r="AJ86" i="6" s="1" a="1"/>
  <c r="AJ86" i="6" s="1"/>
  <c r="Z86" i="6" a="1"/>
  <c r="Z86" i="6" s="1"/>
  <c r="U113" i="6"/>
  <c r="U137" i="6" a="1"/>
  <c r="U143" i="6" a="1"/>
  <c r="U119" i="6"/>
  <c r="Z96" i="6" a="1"/>
  <c r="Z96" i="6" s="1"/>
  <c r="AE96" i="6" a="1"/>
  <c r="AE96" i="6" s="1"/>
  <c r="AJ96" i="6" s="1" a="1"/>
  <c r="AJ96" i="6" s="1"/>
  <c r="AE95" i="6" a="1"/>
  <c r="AE95" i="6" s="1"/>
  <c r="AJ95" i="6" s="1" a="1"/>
  <c r="AJ95" i="6" s="1"/>
  <c r="Z95" i="6" a="1"/>
  <c r="Z95" i="6" s="1"/>
  <c r="U146" i="6" a="1"/>
  <c r="U122" i="6"/>
  <c r="AE98" i="6" a="1"/>
  <c r="AE98" i="6" s="1"/>
  <c r="AJ98" i="6" s="1" a="1"/>
  <c r="AJ98" i="6" s="1"/>
  <c r="Z99" i="6" a="1"/>
  <c r="Z99" i="6" s="1"/>
  <c r="Z98" i="6" a="1"/>
  <c r="Z98" i="6" s="1"/>
  <c r="AE99" i="6" a="1"/>
  <c r="AE99" i="6" s="1"/>
  <c r="AJ99" i="6" s="1" a="1"/>
  <c r="AJ99" i="6" s="1"/>
  <c r="U164" i="6"/>
  <c r="U188" i="6" a="1"/>
  <c r="Z140" i="6" a="1"/>
  <c r="Z140" i="6" s="1"/>
  <c r="AE140" i="6" a="1"/>
  <c r="AE140" i="6" s="1"/>
  <c r="AJ140" i="6" s="1" a="1"/>
  <c r="AJ140" i="6" s="1"/>
  <c r="Z141" i="6" a="1"/>
  <c r="Z141" i="6" s="1"/>
  <c r="AE141" i="6" a="1"/>
  <c r="AE141" i="6" s="1"/>
  <c r="AJ141" i="6" s="1" a="1"/>
  <c r="AJ141" i="6" s="1"/>
  <c r="U101" i="6"/>
  <c r="U125" i="6" a="1"/>
  <c r="AE77" i="6" a="1"/>
  <c r="AE77" i="6" s="1"/>
  <c r="AJ77" i="6" s="1" a="1"/>
  <c r="AJ77" i="6" s="1"/>
  <c r="Z78" i="6" a="1"/>
  <c r="Z78" i="6" s="1"/>
  <c r="Z77" i="6" a="1"/>
  <c r="Z77" i="6" s="1"/>
  <c r="AE78" i="6" a="1"/>
  <c r="AE78" i="6" s="1"/>
  <c r="AJ78" i="6" s="1" a="1"/>
  <c r="AJ78" i="6" s="1"/>
  <c r="AQ116" i="6" l="1" a="1"/>
  <c r="AQ116" i="6" s="1"/>
  <c r="AS116" i="6" s="1"/>
  <c r="AO141" i="6" a="1"/>
  <c r="AO141" i="6" s="1"/>
  <c r="AO90" i="6" a="1"/>
  <c r="AO90" i="6" s="1"/>
  <c r="AO87" i="6" a="1"/>
  <c r="AO87" i="6" s="1"/>
  <c r="AO99" i="6" a="1"/>
  <c r="AO99" i="6" s="1"/>
  <c r="AO78" i="6" a="1"/>
  <c r="AO78" i="6" s="1"/>
  <c r="AO96" i="6" a="1"/>
  <c r="AO96" i="6" s="1"/>
  <c r="AQ77" i="6" a="1"/>
  <c r="AQ77" i="6" s="1"/>
  <c r="AS77" i="6" s="1"/>
  <c r="AO77" i="6" a="1"/>
  <c r="AO77" i="6" s="1"/>
  <c r="AQ140" i="6" a="1"/>
  <c r="AQ140" i="6" s="1"/>
  <c r="AS140" i="6" s="1"/>
  <c r="AO140" i="6" a="1"/>
  <c r="AO140" i="6" s="1"/>
  <c r="AQ98" i="6" a="1"/>
  <c r="AQ98" i="6" s="1"/>
  <c r="AS98" i="6" s="1"/>
  <c r="AO98" i="6" a="1"/>
  <c r="AO98" i="6" s="1"/>
  <c r="AQ95" i="6" a="1"/>
  <c r="AQ95" i="6" s="1"/>
  <c r="AS95" i="6" s="1"/>
  <c r="AO95" i="6" a="1"/>
  <c r="AO95" i="6" s="1"/>
  <c r="AQ86" i="6" a="1"/>
  <c r="AQ86" i="6" s="1"/>
  <c r="AS86" i="6" s="1"/>
  <c r="AO86" i="6" a="1"/>
  <c r="AO86" i="6" s="1"/>
  <c r="AQ89" i="6" a="1"/>
  <c r="AQ89" i="6" s="1"/>
  <c r="AS89" i="6" s="1"/>
  <c r="AO89" i="6" a="1"/>
  <c r="AO89" i="6" s="1"/>
  <c r="AE122" i="6" a="1"/>
  <c r="AE122" i="6" s="1"/>
  <c r="AJ122" i="6" s="1" a="1"/>
  <c r="AJ122" i="6" s="1"/>
  <c r="AE123" i="6" a="1"/>
  <c r="AE123" i="6" s="1"/>
  <c r="AJ123" i="6" s="1" a="1"/>
  <c r="AJ123" i="6" s="1"/>
  <c r="Z123" i="6" a="1"/>
  <c r="Z123" i="6" s="1"/>
  <c r="Z122" i="6" a="1"/>
  <c r="Z122" i="6" s="1"/>
  <c r="U146" i="6"/>
  <c r="U170" i="6" a="1"/>
  <c r="Z119" i="6" a="1"/>
  <c r="Z119" i="6" s="1"/>
  <c r="AE119" i="6" a="1"/>
  <c r="AE119" i="6" s="1"/>
  <c r="AJ119" i="6" s="1" a="1"/>
  <c r="AJ119" i="6" s="1"/>
  <c r="Z120" i="6" a="1"/>
  <c r="Z120" i="6" s="1"/>
  <c r="AE120" i="6" a="1"/>
  <c r="AE120" i="6" s="1"/>
  <c r="AJ120" i="6" s="1" a="1"/>
  <c r="AJ120" i="6" s="1"/>
  <c r="U161" i="6" a="1"/>
  <c r="U137" i="6"/>
  <c r="Z114" i="6" a="1"/>
  <c r="Z114" i="6" s="1"/>
  <c r="AE114" i="6" a="1"/>
  <c r="AE114" i="6" s="1"/>
  <c r="AJ114" i="6" s="1" a="1"/>
  <c r="AJ114" i="6" s="1"/>
  <c r="Z113" i="6" a="1"/>
  <c r="Z113" i="6" s="1"/>
  <c r="AE113" i="6" a="1"/>
  <c r="AE113" i="6" s="1"/>
  <c r="AJ113" i="6" s="1" a="1"/>
  <c r="AJ113" i="6" s="1"/>
  <c r="U167" i="6" a="1"/>
  <c r="U143" i="6"/>
  <c r="U212" i="6" a="1"/>
  <c r="U188" i="6"/>
  <c r="AE164" i="6" a="1"/>
  <c r="AE164" i="6" s="1"/>
  <c r="AJ164" i="6" s="1" a="1"/>
  <c r="AJ164" i="6" s="1"/>
  <c r="Z164" i="6" a="1"/>
  <c r="Z164" i="6" s="1"/>
  <c r="Z165" i="6" a="1"/>
  <c r="Z165" i="6" s="1"/>
  <c r="AE165" i="6" a="1"/>
  <c r="AE165" i="6" s="1"/>
  <c r="AJ165" i="6" s="1" a="1"/>
  <c r="AJ165" i="6" s="1"/>
  <c r="U158" i="6" a="1"/>
  <c r="U134" i="6"/>
  <c r="AE111" i="6" a="1"/>
  <c r="AE111" i="6" s="1"/>
  <c r="AJ111" i="6" s="1" a="1"/>
  <c r="AJ111" i="6" s="1"/>
  <c r="Z110" i="6" a="1"/>
  <c r="Z110" i="6" s="1"/>
  <c r="AE110" i="6" a="1"/>
  <c r="AE110" i="6" s="1"/>
  <c r="AJ110" i="6" s="1" a="1"/>
  <c r="AJ110" i="6" s="1"/>
  <c r="Z111" i="6" a="1"/>
  <c r="Z111" i="6" s="1"/>
  <c r="U149" i="6" a="1"/>
  <c r="U125" i="6"/>
  <c r="AE102" i="6" a="1"/>
  <c r="AE102" i="6" s="1"/>
  <c r="AJ102" i="6" s="1" a="1"/>
  <c r="AJ102" i="6" s="1"/>
  <c r="Z101" i="6" a="1"/>
  <c r="Z101" i="6" s="1"/>
  <c r="AE101" i="6" a="1"/>
  <c r="AE101" i="6" s="1"/>
  <c r="AJ101" i="6" s="1" a="1"/>
  <c r="AJ101" i="6" s="1"/>
  <c r="Z102" i="6" a="1"/>
  <c r="Z102" i="6" s="1"/>
  <c r="AO123" i="6" l="1" a="1"/>
  <c r="AO123" i="6" s="1"/>
  <c r="AO111" i="6" a="1"/>
  <c r="AO111" i="6" s="1"/>
  <c r="AO165" i="6" a="1"/>
  <c r="AO165" i="6" s="1"/>
  <c r="AO120" i="6" a="1"/>
  <c r="AO120" i="6" s="1"/>
  <c r="AO102" i="6" a="1"/>
  <c r="AO102" i="6" s="1"/>
  <c r="AO114" i="6" a="1"/>
  <c r="AO114" i="6" s="1"/>
  <c r="AQ101" i="6" a="1"/>
  <c r="AQ101" i="6" s="1"/>
  <c r="AS101" i="6" s="1"/>
  <c r="AO101" i="6" a="1"/>
  <c r="AO101" i="6" s="1"/>
  <c r="AO110" i="6" a="1"/>
  <c r="AO110" i="6" s="1"/>
  <c r="AQ110" i="6" a="1"/>
  <c r="AQ110" i="6" s="1"/>
  <c r="AS110" i="6" s="1"/>
  <c r="AO164" i="6" a="1"/>
  <c r="AO164" i="6" s="1"/>
  <c r="AQ164" i="6" a="1"/>
  <c r="AQ164" i="6" s="1"/>
  <c r="AS164" i="6" s="1"/>
  <c r="AO113" i="6" a="1"/>
  <c r="AO113" i="6" s="1"/>
  <c r="AQ113" i="6" a="1"/>
  <c r="AQ113" i="6" s="1"/>
  <c r="AS113" i="6" s="1"/>
  <c r="AO119" i="6" a="1"/>
  <c r="AO119" i="6" s="1"/>
  <c r="AQ119" i="6" a="1"/>
  <c r="AQ119" i="6" s="1"/>
  <c r="AS119" i="6" s="1"/>
  <c r="AQ122" i="6" a="1"/>
  <c r="AQ122" i="6" s="1"/>
  <c r="AS122" i="6" s="1"/>
  <c r="AO122" i="6" a="1"/>
  <c r="AO122" i="6" s="1"/>
  <c r="U161" i="6"/>
  <c r="U185" i="6" a="1"/>
  <c r="Z137" i="6" a="1"/>
  <c r="Z137" i="6" s="1"/>
  <c r="AE138" i="6" a="1"/>
  <c r="AE138" i="6" s="1"/>
  <c r="AJ138" i="6" s="1" a="1"/>
  <c r="AJ138" i="6" s="1"/>
  <c r="AE137" i="6" a="1"/>
  <c r="AE137" i="6" s="1"/>
  <c r="AJ137" i="6" s="1" a="1"/>
  <c r="AJ137" i="6" s="1"/>
  <c r="Z138" i="6" a="1"/>
  <c r="Z138" i="6" s="1"/>
  <c r="AE144" i="6" a="1"/>
  <c r="AE144" i="6" s="1"/>
  <c r="AJ144" i="6" s="1" a="1"/>
  <c r="AJ144" i="6" s="1"/>
  <c r="Z144" i="6" a="1"/>
  <c r="Z144" i="6" s="1"/>
  <c r="Z143" i="6" a="1"/>
  <c r="Z143" i="6" s="1"/>
  <c r="AE143" i="6" a="1"/>
  <c r="AE143" i="6" s="1"/>
  <c r="AJ143" i="6" s="1" a="1"/>
  <c r="AJ143" i="6" s="1"/>
  <c r="AE134" i="6" a="1"/>
  <c r="AE134" i="6" s="1"/>
  <c r="AJ134" i="6" s="1" a="1"/>
  <c r="AJ134" i="6" s="1"/>
  <c r="Z135" i="6" a="1"/>
  <c r="Z135" i="6" s="1"/>
  <c r="AE135" i="6" a="1"/>
  <c r="AE135" i="6" s="1"/>
  <c r="AJ135" i="6" s="1" a="1"/>
  <c r="AJ135" i="6" s="1"/>
  <c r="Z134" i="6" a="1"/>
  <c r="Z134" i="6" s="1"/>
  <c r="U212" i="6"/>
  <c r="U236" i="6" a="1"/>
  <c r="U167" i="6"/>
  <c r="U191" i="6" a="1"/>
  <c r="U158" i="6"/>
  <c r="U182" i="6" a="1"/>
  <c r="U170" i="6"/>
  <c r="U194" i="6" a="1"/>
  <c r="AE146" i="6" a="1"/>
  <c r="AE146" i="6" s="1"/>
  <c r="AJ146" i="6" s="1" a="1"/>
  <c r="AJ146" i="6" s="1"/>
  <c r="AE147" i="6" a="1"/>
  <c r="AE147" i="6" s="1"/>
  <c r="AJ147" i="6" s="1" a="1"/>
  <c r="AJ147" i="6" s="1"/>
  <c r="Z146" i="6" a="1"/>
  <c r="Z146" i="6" s="1"/>
  <c r="Z147" i="6" a="1"/>
  <c r="Z147" i="6" s="1"/>
  <c r="AE189" i="6" a="1"/>
  <c r="AE189" i="6" s="1"/>
  <c r="AJ189" i="6" s="1" a="1"/>
  <c r="AJ189" i="6" s="1"/>
  <c r="AE188" i="6" a="1"/>
  <c r="AE188" i="6" s="1"/>
  <c r="AJ188" i="6" s="1" a="1"/>
  <c r="AJ188" i="6" s="1"/>
  <c r="Z189" i="6" a="1"/>
  <c r="Z189" i="6" s="1"/>
  <c r="Z188" i="6" a="1"/>
  <c r="Z188" i="6" s="1"/>
  <c r="Z126" i="6" a="1"/>
  <c r="Z126" i="6" s="1"/>
  <c r="AE126" i="6" a="1"/>
  <c r="AE126" i="6" s="1"/>
  <c r="AJ126" i="6" s="1" a="1"/>
  <c r="AJ126" i="6" s="1"/>
  <c r="Z125" i="6" a="1"/>
  <c r="Z125" i="6" s="1"/>
  <c r="AE125" i="6" a="1"/>
  <c r="AE125" i="6" s="1"/>
  <c r="AJ125" i="6" s="1" a="1"/>
  <c r="AJ125" i="6" s="1"/>
  <c r="U149" i="6"/>
  <c r="U173" i="6" a="1"/>
  <c r="AO189" i="6" l="1" a="1"/>
  <c r="AO189" i="6" s="1"/>
  <c r="AO138" i="6" a="1"/>
  <c r="AO138" i="6" s="1"/>
  <c r="AO135" i="6" a="1"/>
  <c r="AO135" i="6" s="1"/>
  <c r="AO144" i="6" a="1"/>
  <c r="AO144" i="6" s="1"/>
  <c r="AO126" i="6" a="1"/>
  <c r="AO126" i="6" s="1"/>
  <c r="AO147" i="6" a="1"/>
  <c r="AO147" i="6" s="1"/>
  <c r="AQ125" i="6" a="1"/>
  <c r="AQ125" i="6" s="1"/>
  <c r="AS125" i="6" s="1"/>
  <c r="AO125" i="6" a="1"/>
  <c r="AO125" i="6" s="1"/>
  <c r="AQ188" i="6" a="1"/>
  <c r="AQ188" i="6" s="1"/>
  <c r="AS188" i="6" s="1"/>
  <c r="AO188" i="6" a="1"/>
  <c r="AO188" i="6" s="1"/>
  <c r="AQ146" i="6" a="1"/>
  <c r="AQ146" i="6" s="1"/>
  <c r="AS146" i="6" s="1"/>
  <c r="AO146" i="6" a="1"/>
  <c r="AO146" i="6" s="1"/>
  <c r="AQ134" i="6" a="1"/>
  <c r="AQ134" i="6" s="1"/>
  <c r="AS134" i="6" s="1"/>
  <c r="AO134" i="6" a="1"/>
  <c r="AO134" i="6" s="1"/>
  <c r="AQ143" i="6" a="1"/>
  <c r="AQ143" i="6" s="1"/>
  <c r="AS143" i="6" s="1"/>
  <c r="AO143" i="6" a="1"/>
  <c r="AO143" i="6" s="1"/>
  <c r="AQ137" i="6" a="1"/>
  <c r="AQ137" i="6" s="1"/>
  <c r="AS137" i="6" s="1"/>
  <c r="AO137" i="6" a="1"/>
  <c r="AO137" i="6" s="1"/>
  <c r="U218" i="6" a="1"/>
  <c r="U194" i="6"/>
  <c r="U206" i="6" a="1"/>
  <c r="U182" i="6"/>
  <c r="Z158" i="6" a="1"/>
  <c r="Z158" i="6" s="1"/>
  <c r="Z159" i="6" a="1"/>
  <c r="Z159" i="6" s="1"/>
  <c r="AE158" i="6" a="1"/>
  <c r="AE158" i="6" s="1"/>
  <c r="AJ158" i="6" s="1" a="1"/>
  <c r="AJ158" i="6" s="1"/>
  <c r="AE159" i="6" a="1"/>
  <c r="AE159" i="6" s="1"/>
  <c r="AJ159" i="6" s="1" a="1"/>
  <c r="AJ159" i="6" s="1"/>
  <c r="AE171" i="6" a="1"/>
  <c r="AE171" i="6" s="1"/>
  <c r="AJ171" i="6" s="1" a="1"/>
  <c r="AJ171" i="6" s="1"/>
  <c r="Z170" i="6" a="1"/>
  <c r="Z170" i="6" s="1"/>
  <c r="AE170" i="6" a="1"/>
  <c r="AE170" i="6" s="1"/>
  <c r="AJ170" i="6" s="1" a="1"/>
  <c r="AJ170" i="6" s="1"/>
  <c r="Z171" i="6" a="1"/>
  <c r="Z171" i="6" s="1"/>
  <c r="U191" i="6"/>
  <c r="U215" i="6" a="1"/>
  <c r="Z167" i="6" a="1"/>
  <c r="Z167" i="6" s="1"/>
  <c r="Z168" i="6" a="1"/>
  <c r="Z168" i="6" s="1"/>
  <c r="AE168" i="6" a="1"/>
  <c r="AE168" i="6" s="1"/>
  <c r="AJ168" i="6" s="1" a="1"/>
  <c r="AJ168" i="6" s="1"/>
  <c r="AE167" i="6" a="1"/>
  <c r="AE167" i="6" s="1"/>
  <c r="AJ167" i="6" s="1" a="1"/>
  <c r="AJ167" i="6" s="1"/>
  <c r="U236" i="6"/>
  <c r="U260" i="6" a="1"/>
  <c r="AE213" i="6" a="1"/>
  <c r="AE213" i="6" s="1"/>
  <c r="AJ213" i="6" s="1" a="1"/>
  <c r="AJ213" i="6" s="1"/>
  <c r="AE212" i="6" a="1"/>
  <c r="AE212" i="6" s="1"/>
  <c r="AJ212" i="6" s="1" a="1"/>
  <c r="AJ212" i="6" s="1"/>
  <c r="Z213" i="6" a="1"/>
  <c r="Z213" i="6" s="1"/>
  <c r="Z212" i="6" a="1"/>
  <c r="Z212" i="6" s="1"/>
  <c r="U185" i="6"/>
  <c r="U209" i="6" a="1"/>
  <c r="Z162" i="6" a="1"/>
  <c r="Z162" i="6" s="1"/>
  <c r="AE162" i="6" a="1"/>
  <c r="AE162" i="6" s="1"/>
  <c r="AJ162" i="6" s="1" a="1"/>
  <c r="AJ162" i="6" s="1"/>
  <c r="Z161" i="6" a="1"/>
  <c r="Z161" i="6" s="1"/>
  <c r="AE161" i="6" a="1"/>
  <c r="AE161" i="6" s="1"/>
  <c r="AJ161" i="6" s="1" a="1"/>
  <c r="AJ161" i="6" s="1"/>
  <c r="U173" i="6"/>
  <c r="U197" i="6" a="1"/>
  <c r="AE149" i="6" a="1"/>
  <c r="AE149" i="6" s="1"/>
  <c r="AJ149" i="6" s="1" a="1"/>
  <c r="AJ149" i="6" s="1"/>
  <c r="AE150" i="6" a="1"/>
  <c r="AE150" i="6" s="1"/>
  <c r="AJ150" i="6" s="1" a="1"/>
  <c r="AJ150" i="6" s="1"/>
  <c r="Z150" i="6" a="1"/>
  <c r="Z150" i="6" s="1"/>
  <c r="Z149" i="6" a="1"/>
  <c r="Z149" i="6" s="1"/>
  <c r="AO159" i="6" l="1" a="1"/>
  <c r="AO159" i="6" s="1"/>
  <c r="AO213" i="6" a="1"/>
  <c r="AO213" i="6" s="1"/>
  <c r="AO171" i="6" a="1"/>
  <c r="AO171" i="6" s="1"/>
  <c r="AO168" i="6" a="1"/>
  <c r="AO168" i="6" s="1"/>
  <c r="AO150" i="6" a="1"/>
  <c r="AO150" i="6" s="1"/>
  <c r="AO162" i="6" a="1"/>
  <c r="AO162" i="6" s="1"/>
  <c r="AQ149" i="6" a="1"/>
  <c r="AQ149" i="6" s="1"/>
  <c r="AS149" i="6" s="1"/>
  <c r="AO149" i="6" a="1"/>
  <c r="AO149" i="6" s="1"/>
  <c r="AO161" i="6" a="1"/>
  <c r="AO161" i="6" s="1"/>
  <c r="AQ161" i="6" a="1"/>
  <c r="AQ161" i="6" s="1"/>
  <c r="AS161" i="6" s="1"/>
  <c r="AO212" i="6" a="1"/>
  <c r="AO212" i="6" s="1"/>
  <c r="AQ212" i="6" a="1"/>
  <c r="AQ212" i="6" s="1"/>
  <c r="AS212" i="6" s="1"/>
  <c r="AO167" i="6" a="1"/>
  <c r="AO167" i="6" s="1"/>
  <c r="AQ167" i="6" a="1"/>
  <c r="AQ167" i="6" s="1"/>
  <c r="AS167" i="6" s="1"/>
  <c r="AO170" i="6" a="1"/>
  <c r="AO170" i="6" s="1"/>
  <c r="AQ170" i="6" a="1"/>
  <c r="AQ170" i="6" s="1"/>
  <c r="AS170" i="6" s="1"/>
  <c r="AO158" i="6" a="1"/>
  <c r="AO158" i="6" s="1"/>
  <c r="AQ158" i="6" a="1"/>
  <c r="AQ158" i="6" s="1"/>
  <c r="AS158" i="6" s="1"/>
  <c r="U284" i="6" a="1"/>
  <c r="U260" i="6"/>
  <c r="Z183" i="6" a="1"/>
  <c r="Z183" i="6" s="1"/>
  <c r="Z182" i="6" a="1"/>
  <c r="Z182" i="6" s="1"/>
  <c r="AE182" i="6" a="1"/>
  <c r="AE182" i="6" s="1"/>
  <c r="AJ182" i="6" s="1" a="1"/>
  <c r="AJ182" i="6" s="1"/>
  <c r="AE183" i="6" a="1"/>
  <c r="AE183" i="6" s="1"/>
  <c r="AJ183" i="6" s="1" a="1"/>
  <c r="AJ183" i="6" s="1"/>
  <c r="U206" i="6"/>
  <c r="U230" i="6" a="1"/>
  <c r="U215" i="6"/>
  <c r="U239" i="6" a="1"/>
  <c r="AE195" i="6" a="1"/>
  <c r="AE195" i="6" s="1"/>
  <c r="AJ195" i="6" s="1" a="1"/>
  <c r="AJ195" i="6" s="1"/>
  <c r="AE194" i="6" a="1"/>
  <c r="AE194" i="6" s="1"/>
  <c r="AJ194" i="6" s="1" a="1"/>
  <c r="AJ194" i="6" s="1"/>
  <c r="Z195" i="6" a="1"/>
  <c r="Z195" i="6" s="1"/>
  <c r="Z194" i="6" a="1"/>
  <c r="Z194" i="6" s="1"/>
  <c r="U218" i="6"/>
  <c r="U242" i="6" a="1"/>
  <c r="U233" i="6" a="1"/>
  <c r="U209" i="6"/>
  <c r="AE186" i="6" a="1"/>
  <c r="AE186" i="6" s="1"/>
  <c r="AJ186" i="6" s="1" a="1"/>
  <c r="AJ186" i="6" s="1"/>
  <c r="Z185" i="6" a="1"/>
  <c r="Z185" i="6" s="1"/>
  <c r="Z186" i="6" a="1"/>
  <c r="Z186" i="6" s="1"/>
  <c r="AE185" i="6" a="1"/>
  <c r="AE185" i="6" s="1"/>
  <c r="AJ185" i="6" s="1" a="1"/>
  <c r="AJ185" i="6" s="1"/>
  <c r="AE191" i="6" a="1"/>
  <c r="AE191" i="6" s="1"/>
  <c r="AJ191" i="6" s="1" a="1"/>
  <c r="AJ191" i="6" s="1"/>
  <c r="Z192" i="6" a="1"/>
  <c r="Z192" i="6" s="1"/>
  <c r="Z191" i="6" a="1"/>
  <c r="Z191" i="6" s="1"/>
  <c r="AE192" i="6" a="1"/>
  <c r="AE192" i="6" s="1"/>
  <c r="AJ192" i="6" s="1" a="1"/>
  <c r="AJ192" i="6" s="1"/>
  <c r="Z236" i="6" a="1"/>
  <c r="Z236" i="6" s="1"/>
  <c r="Z237" i="6" a="1"/>
  <c r="Z237" i="6" s="1"/>
  <c r="AE237" i="6" a="1"/>
  <c r="AE237" i="6" s="1"/>
  <c r="AJ237" i="6" s="1" a="1"/>
  <c r="AJ237" i="6" s="1"/>
  <c r="AE236" i="6" a="1"/>
  <c r="AE236" i="6" s="1"/>
  <c r="AJ236" i="6" s="1" a="1"/>
  <c r="AJ236" i="6" s="1"/>
  <c r="U221" i="6" a="1"/>
  <c r="U197" i="6"/>
  <c r="Z174" i="6" a="1"/>
  <c r="Z174" i="6" s="1"/>
  <c r="AE173" i="6" a="1"/>
  <c r="AE173" i="6" s="1"/>
  <c r="AJ173" i="6" s="1" a="1"/>
  <c r="AJ173" i="6" s="1"/>
  <c r="AE174" i="6" a="1"/>
  <c r="AE174" i="6" s="1"/>
  <c r="AJ174" i="6" s="1" a="1"/>
  <c r="AJ174" i="6" s="1"/>
  <c r="Z173" i="6" a="1"/>
  <c r="Z173" i="6" s="1"/>
  <c r="AO237" i="6" l="1" a="1"/>
  <c r="AO237" i="6" s="1"/>
  <c r="AO186" i="6" a="1"/>
  <c r="AO186" i="6" s="1"/>
  <c r="AO195" i="6" a="1"/>
  <c r="AO195" i="6" s="1"/>
  <c r="AO183" i="6" a="1"/>
  <c r="AO183" i="6" s="1"/>
  <c r="AO174" i="6" a="1"/>
  <c r="AO174" i="6" s="1"/>
  <c r="AO192" i="6" a="1"/>
  <c r="AO192" i="6" s="1"/>
  <c r="AQ173" i="6" a="1"/>
  <c r="AQ173" i="6" s="1"/>
  <c r="AS173" i="6" s="1"/>
  <c r="AO173" i="6" a="1"/>
  <c r="AO173" i="6" s="1"/>
  <c r="AQ236" i="6" a="1"/>
  <c r="AQ236" i="6" s="1"/>
  <c r="AS236" i="6" s="1"/>
  <c r="AO236" i="6" a="1"/>
  <c r="AO236" i="6" s="1"/>
  <c r="AQ191" i="6" a="1"/>
  <c r="AQ191" i="6" s="1"/>
  <c r="AS191" i="6" s="1"/>
  <c r="AO191" i="6" a="1"/>
  <c r="AO191" i="6" s="1"/>
  <c r="AQ185" i="6" a="1"/>
  <c r="AQ185" i="6" s="1"/>
  <c r="AS185" i="6" s="1"/>
  <c r="AO185" i="6" a="1"/>
  <c r="AO185" i="6" s="1"/>
  <c r="AO194" i="6" a="1"/>
  <c r="AO194" i="6" s="1"/>
  <c r="AQ194" i="6" a="1"/>
  <c r="AQ194" i="6" s="1"/>
  <c r="AS194" i="6" s="1"/>
  <c r="AO182" i="6" a="1"/>
  <c r="AO182" i="6" s="1"/>
  <c r="AQ182" i="6" a="1"/>
  <c r="AQ182" i="6" s="1"/>
  <c r="AS182" i="6" s="1"/>
  <c r="AE219" i="6" a="1"/>
  <c r="AE219" i="6" s="1"/>
  <c r="AJ219" i="6" s="1" a="1"/>
  <c r="AJ219" i="6" s="1"/>
  <c r="Z218" i="6" a="1"/>
  <c r="Z218" i="6" s="1"/>
  <c r="AE218" i="6" a="1"/>
  <c r="AE218" i="6" s="1"/>
  <c r="AJ218" i="6" s="1" a="1"/>
  <c r="AJ218" i="6" s="1"/>
  <c r="Z219" i="6" a="1"/>
  <c r="Z219" i="6" s="1"/>
  <c r="U239" i="6"/>
  <c r="U263" i="6" a="1"/>
  <c r="AE216" i="6" a="1"/>
  <c r="AE216" i="6" s="1"/>
  <c r="AJ216" i="6" s="1" a="1"/>
  <c r="AJ216" i="6" s="1"/>
  <c r="Z215" i="6" a="1"/>
  <c r="Z215" i="6" s="1"/>
  <c r="AE215" i="6" a="1"/>
  <c r="AE215" i="6" s="1"/>
  <c r="AJ215" i="6" s="1" a="1"/>
  <c r="AJ215" i="6" s="1"/>
  <c r="Z216" i="6" a="1"/>
  <c r="Z216" i="6" s="1"/>
  <c r="U254" i="6" a="1"/>
  <c r="U230" i="6"/>
  <c r="Z207" i="6" a="1"/>
  <c r="Z207" i="6" s="1"/>
  <c r="AE206" i="6" a="1"/>
  <c r="AE206" i="6" s="1"/>
  <c r="AJ206" i="6" s="1" a="1"/>
  <c r="AJ206" i="6" s="1"/>
  <c r="AE207" i="6" a="1"/>
  <c r="AE207" i="6" s="1"/>
  <c r="AJ207" i="6" s="1" a="1"/>
  <c r="AJ207" i="6" s="1"/>
  <c r="Z206" i="6" a="1"/>
  <c r="Z206" i="6" s="1"/>
  <c r="Z209" i="6" a="1"/>
  <c r="Z209" i="6" s="1"/>
  <c r="Z210" i="6" a="1"/>
  <c r="Z210" i="6" s="1"/>
  <c r="AE210" i="6" a="1"/>
  <c r="AE210" i="6" s="1"/>
  <c r="AJ210" i="6" s="1" a="1"/>
  <c r="AJ210" i="6" s="1"/>
  <c r="AE209" i="6" a="1"/>
  <c r="AE209" i="6" s="1"/>
  <c r="AJ209" i="6" s="1" a="1"/>
  <c r="AJ209" i="6" s="1"/>
  <c r="U257" i="6" a="1"/>
  <c r="U233" i="6"/>
  <c r="U242" i="6"/>
  <c r="U266" i="6" a="1"/>
  <c r="Z260" i="6" a="1"/>
  <c r="Z260" i="6" s="1"/>
  <c r="AE261" i="6" a="1"/>
  <c r="AE261" i="6" s="1"/>
  <c r="AJ261" i="6" s="1" a="1"/>
  <c r="AJ261" i="6" s="1"/>
  <c r="Z261" i="6" a="1"/>
  <c r="Z261" i="6" s="1"/>
  <c r="AE260" i="6" a="1"/>
  <c r="AE260" i="6" s="1"/>
  <c r="AJ260" i="6" s="1" a="1"/>
  <c r="AJ260" i="6" s="1"/>
  <c r="U284" i="6"/>
  <c r="U308" i="6" a="1"/>
  <c r="Z197" i="6" a="1"/>
  <c r="Z197" i="6" s="1"/>
  <c r="AE197" i="6" a="1"/>
  <c r="AE197" i="6" s="1"/>
  <c r="AJ197" i="6" s="1" a="1"/>
  <c r="AJ197" i="6" s="1"/>
  <c r="Z198" i="6" a="1"/>
  <c r="Z198" i="6" s="1"/>
  <c r="AE198" i="6" a="1"/>
  <c r="AE198" i="6" s="1"/>
  <c r="AJ198" i="6" s="1" a="1"/>
  <c r="AJ198" i="6" s="1"/>
  <c r="U221" i="6"/>
  <c r="U245" i="6" a="1"/>
  <c r="AO219" i="6" l="1" a="1"/>
  <c r="AO219" i="6" s="1"/>
  <c r="AO207" i="6" a="1"/>
  <c r="AO207" i="6" s="1"/>
  <c r="AO198" i="6" a="1"/>
  <c r="AO198" i="6" s="1"/>
  <c r="AO216" i="6" a="1"/>
  <c r="AO216" i="6" s="1"/>
  <c r="AO261" i="6" a="1"/>
  <c r="AO261" i="6" s="1"/>
  <c r="AO210" i="6" a="1"/>
  <c r="AO210" i="6" s="1"/>
  <c r="AQ197" i="6" a="1"/>
  <c r="AQ197" i="6" s="1"/>
  <c r="AS197" i="6" s="1"/>
  <c r="AO197" i="6" a="1"/>
  <c r="AO197" i="6" s="1"/>
  <c r="AO260" i="6" a="1"/>
  <c r="AO260" i="6" s="1"/>
  <c r="AQ260" i="6" a="1"/>
  <c r="AQ260" i="6" s="1"/>
  <c r="AS260" i="6" s="1"/>
  <c r="AQ209" i="6" a="1"/>
  <c r="AQ209" i="6" s="1"/>
  <c r="AS209" i="6" s="1"/>
  <c r="AO209" i="6" a="1"/>
  <c r="AO209" i="6" s="1"/>
  <c r="AQ206" i="6" a="1"/>
  <c r="AQ206" i="6" s="1"/>
  <c r="AS206" i="6" s="1"/>
  <c r="AO206" i="6" a="1"/>
  <c r="AO206" i="6" s="1"/>
  <c r="AO215" i="6" a="1"/>
  <c r="AO215" i="6" s="1"/>
  <c r="AQ215" i="6" a="1"/>
  <c r="AQ215" i="6" s="1"/>
  <c r="AS215" i="6" s="1"/>
  <c r="AO218" i="6" a="1"/>
  <c r="AO218" i="6" s="1"/>
  <c r="AQ218" i="6" a="1"/>
  <c r="AQ218" i="6" s="1"/>
  <c r="AS218" i="6" s="1"/>
  <c r="U308" i="6"/>
  <c r="U332" i="6" a="1"/>
  <c r="Z284" i="6" a="1"/>
  <c r="Z284" i="6" s="1"/>
  <c r="AE284" i="6" a="1"/>
  <c r="AE284" i="6" s="1"/>
  <c r="AJ284" i="6" s="1" a="1"/>
  <c r="AJ284" i="6" s="1"/>
  <c r="AE285" i="6" a="1"/>
  <c r="AE285" i="6" s="1"/>
  <c r="AJ285" i="6" s="1" a="1"/>
  <c r="AJ285" i="6" s="1"/>
  <c r="Z285" i="6" a="1"/>
  <c r="Z285" i="6" s="1"/>
  <c r="Z231" i="6" a="1"/>
  <c r="Z231" i="6" s="1"/>
  <c r="AE231" i="6" a="1"/>
  <c r="AE231" i="6" s="1"/>
  <c r="AJ231" i="6" s="1" a="1"/>
  <c r="AJ231" i="6" s="1"/>
  <c r="Z230" i="6" a="1"/>
  <c r="Z230" i="6" s="1"/>
  <c r="AE230" i="6" a="1"/>
  <c r="AE230" i="6" s="1"/>
  <c r="AJ230" i="6" s="1" a="1"/>
  <c r="AJ230" i="6" s="1"/>
  <c r="U254" i="6"/>
  <c r="U278" i="6" a="1"/>
  <c r="U263" i="6"/>
  <c r="U287" i="6" a="1"/>
  <c r="U290" i="6" a="1"/>
  <c r="U266" i="6"/>
  <c r="AE242" i="6" a="1"/>
  <c r="AE242" i="6" s="1"/>
  <c r="AJ242" i="6" s="1" a="1"/>
  <c r="AJ242" i="6" s="1"/>
  <c r="Z243" i="6" a="1"/>
  <c r="Z243" i="6" s="1"/>
  <c r="AE243" i="6" a="1"/>
  <c r="AE243" i="6" s="1"/>
  <c r="AJ243" i="6" s="1" a="1"/>
  <c r="AJ243" i="6" s="1"/>
  <c r="Z242" i="6" a="1"/>
  <c r="Z242" i="6" s="1"/>
  <c r="AE234" i="6" a="1"/>
  <c r="AE234" i="6" s="1"/>
  <c r="AJ234" i="6" s="1" a="1"/>
  <c r="AJ234" i="6" s="1"/>
  <c r="Z233" i="6" a="1"/>
  <c r="Z233" i="6" s="1"/>
  <c r="Z234" i="6" a="1"/>
  <c r="Z234" i="6" s="1"/>
  <c r="AE233" i="6" a="1"/>
  <c r="AE233" i="6" s="1"/>
  <c r="AJ233" i="6" s="1" a="1"/>
  <c r="AJ233" i="6" s="1"/>
  <c r="Z239" i="6" a="1"/>
  <c r="Z239" i="6" s="1"/>
  <c r="AE239" i="6" a="1"/>
  <c r="AE239" i="6" s="1"/>
  <c r="AJ239" i="6" s="1" a="1"/>
  <c r="AJ239" i="6" s="1"/>
  <c r="AE240" i="6" a="1"/>
  <c r="AE240" i="6" s="1"/>
  <c r="AJ240" i="6" s="1" a="1"/>
  <c r="AJ240" i="6" s="1"/>
  <c r="Z240" i="6" a="1"/>
  <c r="Z240" i="6" s="1"/>
  <c r="U257" i="6"/>
  <c r="U281" i="6" a="1"/>
  <c r="U245" i="6"/>
  <c r="U269" i="6" a="1"/>
  <c r="AE222" i="6" a="1"/>
  <c r="AE222" i="6" s="1"/>
  <c r="AJ222" i="6" s="1" a="1"/>
  <c r="AJ222" i="6" s="1"/>
  <c r="Z221" i="6" a="1"/>
  <c r="Z221" i="6" s="1"/>
  <c r="AE221" i="6" a="1"/>
  <c r="AE221" i="6" s="1"/>
  <c r="AJ221" i="6" s="1" a="1"/>
  <c r="AJ221" i="6" s="1"/>
  <c r="Z222" i="6" a="1"/>
  <c r="Z222" i="6" s="1"/>
  <c r="AO231" i="6" l="1" a="1"/>
  <c r="AO231" i="6" s="1"/>
  <c r="AO285" i="6" a="1"/>
  <c r="AO285" i="6" s="1"/>
  <c r="AO240" i="6" a="1"/>
  <c r="AO240" i="6" s="1"/>
  <c r="AO222" i="6" a="1"/>
  <c r="AO222" i="6" s="1"/>
  <c r="AO234" i="6" a="1"/>
  <c r="AO234" i="6" s="1"/>
  <c r="AO243" i="6" a="1"/>
  <c r="AO243" i="6" s="1"/>
  <c r="AO221" i="6" a="1"/>
  <c r="AO221" i="6" s="1"/>
  <c r="AQ221" i="6" a="1"/>
  <c r="AQ221" i="6" s="1"/>
  <c r="AS221" i="6" s="1"/>
  <c r="AQ239" i="6" a="1"/>
  <c r="AQ239" i="6" s="1"/>
  <c r="AS239" i="6" s="1"/>
  <c r="AO239" i="6" a="1"/>
  <c r="AO239" i="6" s="1"/>
  <c r="AO233" i="6" a="1"/>
  <c r="AO233" i="6" s="1"/>
  <c r="AQ233" i="6" a="1"/>
  <c r="AQ233" i="6" s="1"/>
  <c r="AS233" i="6" s="1"/>
  <c r="AQ242" i="6" a="1"/>
  <c r="AQ242" i="6" s="1"/>
  <c r="AS242" i="6" s="1"/>
  <c r="AO242" i="6" a="1"/>
  <c r="AO242" i="6" s="1"/>
  <c r="AO230" i="6" a="1"/>
  <c r="AO230" i="6" s="1"/>
  <c r="AQ230" i="6" a="1"/>
  <c r="AQ230" i="6" s="1"/>
  <c r="AS230" i="6" s="1"/>
  <c r="AO284" i="6" a="1"/>
  <c r="AO284" i="6" s="1"/>
  <c r="AQ284" i="6" a="1"/>
  <c r="AQ284" i="6" s="1"/>
  <c r="AS284" i="6" s="1"/>
  <c r="U278" i="6"/>
  <c r="U302" i="6" a="1"/>
  <c r="AE255" i="6" a="1"/>
  <c r="AE255" i="6" s="1"/>
  <c r="AJ255" i="6" s="1" a="1"/>
  <c r="AJ255" i="6" s="1"/>
  <c r="Z255" i="6" a="1"/>
  <c r="Z255" i="6" s="1"/>
  <c r="AE254" i="6" a="1"/>
  <c r="AE254" i="6" s="1"/>
  <c r="AJ254" i="6" s="1" a="1"/>
  <c r="AJ254" i="6" s="1"/>
  <c r="Z254" i="6" a="1"/>
  <c r="Z254" i="6" s="1"/>
  <c r="U332" i="6"/>
  <c r="U356" i="6" a="1"/>
  <c r="Z267" i="6" a="1"/>
  <c r="Z267" i="6" s="1"/>
  <c r="AE267" i="6" a="1"/>
  <c r="AE267" i="6" s="1"/>
  <c r="AJ267" i="6" s="1" a="1"/>
  <c r="AJ267" i="6" s="1"/>
  <c r="Z266" i="6" a="1"/>
  <c r="Z266" i="6" s="1"/>
  <c r="AE266" i="6" a="1"/>
  <c r="AE266" i="6" s="1"/>
  <c r="AJ266" i="6" s="1" a="1"/>
  <c r="AJ266" i="6" s="1"/>
  <c r="AE309" i="6" a="1"/>
  <c r="AE309" i="6" s="1"/>
  <c r="AJ309" i="6" s="1" a="1"/>
  <c r="AJ309" i="6" s="1"/>
  <c r="Z309" i="6" a="1"/>
  <c r="Z309" i="6" s="1"/>
  <c r="Z308" i="6" a="1"/>
  <c r="Z308" i="6" s="1"/>
  <c r="AE308" i="6" a="1"/>
  <c r="AE308" i="6" s="1"/>
  <c r="AJ308" i="6" s="1" a="1"/>
  <c r="AJ308" i="6" s="1"/>
  <c r="U287" i="6"/>
  <c r="U311" i="6" a="1"/>
  <c r="U314" i="6" a="1"/>
  <c r="U290" i="6"/>
  <c r="AE264" i="6" a="1"/>
  <c r="AE264" i="6" s="1"/>
  <c r="AJ264" i="6" s="1" a="1"/>
  <c r="AJ264" i="6" s="1"/>
  <c r="Z264" i="6" a="1"/>
  <c r="Z264" i="6" s="1"/>
  <c r="Z263" i="6" a="1"/>
  <c r="Z263" i="6" s="1"/>
  <c r="AE263" i="6" a="1"/>
  <c r="AE263" i="6" s="1"/>
  <c r="AJ263" i="6" s="1" a="1"/>
  <c r="AJ263" i="6" s="1"/>
  <c r="U305" i="6" a="1"/>
  <c r="U281" i="6"/>
  <c r="Z257" i="6" a="1"/>
  <c r="Z257" i="6" s="1"/>
  <c r="AE258" i="6" a="1"/>
  <c r="AE258" i="6" s="1"/>
  <c r="AJ258" i="6" s="1" a="1"/>
  <c r="AJ258" i="6" s="1"/>
  <c r="AE257" i="6" a="1"/>
  <c r="AE257" i="6" s="1"/>
  <c r="AJ257" i="6" s="1" a="1"/>
  <c r="AJ257" i="6" s="1"/>
  <c r="Z258" i="6" a="1"/>
  <c r="Z258" i="6" s="1"/>
  <c r="U269" i="6"/>
  <c r="U293" i="6" a="1"/>
  <c r="Z245" i="6" a="1"/>
  <c r="Z245" i="6" s="1"/>
  <c r="AE245" i="6" a="1"/>
  <c r="AE245" i="6" s="1"/>
  <c r="AJ245" i="6" s="1" a="1"/>
  <c r="AJ245" i="6" s="1"/>
  <c r="Z246" i="6" a="1"/>
  <c r="Z246" i="6" s="1"/>
  <c r="AE246" i="6" a="1"/>
  <c r="AE246" i="6" s="1"/>
  <c r="AJ246" i="6" s="1" a="1"/>
  <c r="AJ246" i="6" s="1"/>
  <c r="AO267" i="6" l="1" a="1"/>
  <c r="AO267" i="6" s="1"/>
  <c r="AO264" i="6" a="1"/>
  <c r="AO264" i="6" s="1"/>
  <c r="AO309" i="6" a="1"/>
  <c r="AO309" i="6" s="1"/>
  <c r="AO246" i="6" a="1"/>
  <c r="AO246" i="6" s="1"/>
  <c r="AO255" i="6" a="1"/>
  <c r="AO255" i="6" s="1"/>
  <c r="AO258" i="6" a="1"/>
  <c r="AO258" i="6" s="1"/>
  <c r="AO245" i="6" a="1"/>
  <c r="AO245" i="6" s="1"/>
  <c r="AQ245" i="6" a="1"/>
  <c r="AQ245" i="6" s="1"/>
  <c r="AS245" i="6" s="1"/>
  <c r="AQ257" i="6" a="1"/>
  <c r="AQ257" i="6" s="1"/>
  <c r="AS257" i="6" s="1"/>
  <c r="AO257" i="6" a="1"/>
  <c r="AO257" i="6" s="1"/>
  <c r="AQ263" i="6" a="1"/>
  <c r="AQ263" i="6" s="1"/>
  <c r="AS263" i="6" s="1"/>
  <c r="AO263" i="6" a="1"/>
  <c r="AO263" i="6" s="1"/>
  <c r="AQ308" i="6" a="1"/>
  <c r="AQ308" i="6" s="1"/>
  <c r="AS308" i="6" s="1"/>
  <c r="AO308" i="6" a="1"/>
  <c r="AO308" i="6" s="1"/>
  <c r="AQ266" i="6" a="1"/>
  <c r="AQ266" i="6" s="1"/>
  <c r="AS266" i="6" s="1"/>
  <c r="AO266" i="6" a="1"/>
  <c r="AO266" i="6" s="1"/>
  <c r="AQ254" i="6" a="1"/>
  <c r="AQ254" i="6" s="1"/>
  <c r="AS254" i="6" s="1"/>
  <c r="AO254" i="6" a="1"/>
  <c r="AO254" i="6" s="1"/>
  <c r="U314" i="6"/>
  <c r="U338" i="6" a="1"/>
  <c r="Z281" i="6" a="1"/>
  <c r="Z281" i="6" s="1"/>
  <c r="AE281" i="6" a="1"/>
  <c r="AE281" i="6" s="1"/>
  <c r="AJ281" i="6" s="1" a="1"/>
  <c r="AJ281" i="6" s="1"/>
  <c r="Z282" i="6" a="1"/>
  <c r="Z282" i="6" s="1"/>
  <c r="AE282" i="6" a="1"/>
  <c r="AE282" i="6" s="1"/>
  <c r="AJ282" i="6" s="1" a="1"/>
  <c r="AJ282" i="6" s="1"/>
  <c r="U311" i="6"/>
  <c r="U335" i="6" a="1"/>
  <c r="Z287" i="6" a="1"/>
  <c r="Z287" i="6" s="1"/>
  <c r="AE287" i="6" a="1"/>
  <c r="AE287" i="6" s="1"/>
  <c r="AJ287" i="6" s="1" a="1"/>
  <c r="AJ287" i="6" s="1"/>
  <c r="AE288" i="6" a="1"/>
  <c r="AE288" i="6" s="1"/>
  <c r="AJ288" i="6" s="1" a="1"/>
  <c r="AJ288" i="6" s="1"/>
  <c r="Z288" i="6" a="1"/>
  <c r="Z288" i="6" s="1"/>
  <c r="U305" i="6"/>
  <c r="U329" i="6" a="1"/>
  <c r="U356" i="6"/>
  <c r="U380" i="6" a="1"/>
  <c r="U302" i="6"/>
  <c r="U326" i="6" a="1"/>
  <c r="AE333" i="6" a="1"/>
  <c r="AE333" i="6" s="1"/>
  <c r="AJ333" i="6" s="1" a="1"/>
  <c r="AJ333" i="6" s="1"/>
  <c r="AE332" i="6" a="1"/>
  <c r="AE332" i="6" s="1"/>
  <c r="AJ332" i="6" s="1" a="1"/>
  <c r="AJ332" i="6" s="1"/>
  <c r="Z332" i="6" a="1"/>
  <c r="Z332" i="6" s="1"/>
  <c r="Z333" i="6" a="1"/>
  <c r="Z333" i="6" s="1"/>
  <c r="Z290" i="6" a="1"/>
  <c r="Z290" i="6" s="1"/>
  <c r="AE290" i="6" a="1"/>
  <c r="AE290" i="6" s="1"/>
  <c r="AJ290" i="6" s="1" a="1"/>
  <c r="AJ290" i="6" s="1"/>
  <c r="Z291" i="6" a="1"/>
  <c r="Z291" i="6" s="1"/>
  <c r="AE291" i="6" a="1"/>
  <c r="AE291" i="6" s="1"/>
  <c r="AJ291" i="6" s="1" a="1"/>
  <c r="AJ291" i="6" s="1"/>
  <c r="Z279" i="6" a="1"/>
  <c r="Z279" i="6" s="1"/>
  <c r="AE279" i="6" a="1"/>
  <c r="AE279" i="6" s="1"/>
  <c r="AJ279" i="6" s="1" a="1"/>
  <c r="AJ279" i="6" s="1"/>
  <c r="AE278" i="6" a="1"/>
  <c r="AE278" i="6" s="1"/>
  <c r="AJ278" i="6" s="1" a="1"/>
  <c r="AJ278" i="6" s="1"/>
  <c r="Z278" i="6" a="1"/>
  <c r="Z278" i="6" s="1"/>
  <c r="U293" i="6"/>
  <c r="U317" i="6" a="1"/>
  <c r="Z269" i="6" a="1"/>
  <c r="Z269" i="6" s="1"/>
  <c r="Z270" i="6" a="1"/>
  <c r="Z270" i="6" s="1"/>
  <c r="AE269" i="6" a="1"/>
  <c r="AE269" i="6" s="1"/>
  <c r="AJ269" i="6" s="1" a="1"/>
  <c r="AJ269" i="6" s="1"/>
  <c r="AE270" i="6" a="1"/>
  <c r="AE270" i="6" s="1"/>
  <c r="AJ270" i="6" s="1" a="1"/>
  <c r="AJ270" i="6" s="1"/>
  <c r="AO333" i="6" l="1" a="1"/>
  <c r="AO333" i="6" s="1"/>
  <c r="AO270" i="6" a="1"/>
  <c r="AO270" i="6" s="1"/>
  <c r="AO288" i="6" a="1"/>
  <c r="AO288" i="6" s="1"/>
  <c r="AO279" i="6" a="1"/>
  <c r="AO279" i="6" s="1"/>
  <c r="AO282" i="6" a="1"/>
  <c r="AO282" i="6" s="1"/>
  <c r="AO291" i="6" a="1"/>
  <c r="AO291" i="6" s="1"/>
  <c r="AO269" i="6" a="1"/>
  <c r="AO269" i="6" s="1"/>
  <c r="AQ269" i="6" a="1"/>
  <c r="AQ269" i="6" s="1"/>
  <c r="AS269" i="6" s="1"/>
  <c r="AO278" i="6" a="1"/>
  <c r="AO278" i="6" s="1"/>
  <c r="AQ278" i="6" a="1"/>
  <c r="AQ278" i="6" s="1"/>
  <c r="AS278" i="6" s="1"/>
  <c r="AQ290" i="6" a="1"/>
  <c r="AQ290" i="6" s="1"/>
  <c r="AS290" i="6" s="1"/>
  <c r="AO290" i="6" a="1"/>
  <c r="AO290" i="6" s="1"/>
  <c r="AO332" i="6" a="1"/>
  <c r="AO332" i="6" s="1"/>
  <c r="AQ332" i="6" a="1"/>
  <c r="AQ332" i="6" s="1"/>
  <c r="AS332" i="6" s="1"/>
  <c r="AO287" i="6" a="1"/>
  <c r="AO287" i="6" s="1"/>
  <c r="AQ287" i="6" a="1"/>
  <c r="AQ287" i="6" s="1"/>
  <c r="AS287" i="6" s="1"/>
  <c r="AO281" i="6" a="1"/>
  <c r="AO281" i="6" s="1"/>
  <c r="AQ281" i="6" a="1"/>
  <c r="AQ281" i="6" s="1"/>
  <c r="AS281" i="6" s="1"/>
  <c r="U350" i="6" a="1"/>
  <c r="U326" i="6"/>
  <c r="AE302" i="6" a="1"/>
  <c r="AE302" i="6" s="1"/>
  <c r="AJ302" i="6" s="1" a="1"/>
  <c r="AJ302" i="6" s="1"/>
  <c r="Z302" i="6" a="1"/>
  <c r="Z302" i="6" s="1"/>
  <c r="Z303" i="6" a="1"/>
  <c r="Z303" i="6" s="1"/>
  <c r="AE303" i="6" a="1"/>
  <c r="AE303" i="6" s="1"/>
  <c r="AJ303" i="6" s="1" a="1"/>
  <c r="AJ303" i="6" s="1"/>
  <c r="U335" i="6"/>
  <c r="U359" i="6" a="1"/>
  <c r="Z312" i="6" a="1"/>
  <c r="Z312" i="6" s="1"/>
  <c r="AE312" i="6" a="1"/>
  <c r="AE312" i="6" s="1"/>
  <c r="AJ312" i="6" s="1" a="1"/>
  <c r="AJ312" i="6" s="1"/>
  <c r="Z311" i="6" a="1"/>
  <c r="Z311" i="6" s="1"/>
  <c r="AE311" i="6" a="1"/>
  <c r="AE311" i="6" s="1"/>
  <c r="AJ311" i="6" s="1" a="1"/>
  <c r="AJ311" i="6" s="1"/>
  <c r="AE356" i="6" a="1"/>
  <c r="AE356" i="6" s="1"/>
  <c r="AJ356" i="6" s="1" a="1"/>
  <c r="AJ356" i="6" s="1"/>
  <c r="AE357" i="6" a="1"/>
  <c r="AE357" i="6" s="1"/>
  <c r="AJ357" i="6" s="1" a="1"/>
  <c r="AJ357" i="6" s="1"/>
  <c r="Z356" i="6" a="1"/>
  <c r="Z356" i="6" s="1"/>
  <c r="Z357" i="6" a="1"/>
  <c r="Z357" i="6" s="1"/>
  <c r="U404" i="6" a="1"/>
  <c r="U380" i="6"/>
  <c r="U329" i="6"/>
  <c r="U353" i="6" a="1"/>
  <c r="U338" i="6"/>
  <c r="U362" i="6" a="1"/>
  <c r="Z305" i="6" a="1"/>
  <c r="Z305" i="6" s="1"/>
  <c r="Z306" i="6" a="1"/>
  <c r="Z306" i="6" s="1"/>
  <c r="AE306" i="6" a="1"/>
  <c r="AE306" i="6" s="1"/>
  <c r="AJ306" i="6" s="1" a="1"/>
  <c r="AJ306" i="6" s="1"/>
  <c r="AE305" i="6" a="1"/>
  <c r="AE305" i="6" s="1"/>
  <c r="AJ305" i="6" s="1" a="1"/>
  <c r="AJ305" i="6" s="1"/>
  <c r="Z314" i="6" a="1"/>
  <c r="Z314" i="6" s="1"/>
  <c r="AE314" i="6" a="1"/>
  <c r="AE314" i="6" s="1"/>
  <c r="AJ314" i="6" s="1" a="1"/>
  <c r="AJ314" i="6" s="1"/>
  <c r="Z315" i="6" a="1"/>
  <c r="Z315" i="6" s="1"/>
  <c r="AE315" i="6" a="1"/>
  <c r="AE315" i="6" s="1"/>
  <c r="AJ315" i="6" s="1" a="1"/>
  <c r="AJ315" i="6" s="1"/>
  <c r="U341" i="6" a="1"/>
  <c r="U317" i="6"/>
  <c r="Z294" i="6" a="1"/>
  <c r="Z294" i="6" s="1"/>
  <c r="AE294" i="6" a="1"/>
  <c r="AE294" i="6" s="1"/>
  <c r="AJ294" i="6" s="1" a="1"/>
  <c r="AJ294" i="6" s="1"/>
  <c r="Z293" i="6" a="1"/>
  <c r="Z293" i="6" s="1"/>
  <c r="AE293" i="6" a="1"/>
  <c r="AE293" i="6" s="1"/>
  <c r="AJ293" i="6" s="1" a="1"/>
  <c r="AJ293" i="6" s="1"/>
  <c r="AO312" i="6" l="1" a="1"/>
  <c r="AO312" i="6" s="1"/>
  <c r="AO306" i="6" a="1"/>
  <c r="AO306" i="6" s="1"/>
  <c r="AO315" i="6" a="1"/>
  <c r="AO315" i="6" s="1"/>
  <c r="AO303" i="6" a="1"/>
  <c r="AO303" i="6" s="1"/>
  <c r="AO294" i="6" a="1"/>
  <c r="AO294" i="6" s="1"/>
  <c r="AO357" i="6" a="1"/>
  <c r="AO357" i="6" s="1"/>
  <c r="AO293" i="6" a="1"/>
  <c r="AO293" i="6" s="1"/>
  <c r="AQ293" i="6" a="1"/>
  <c r="AQ293" i="6" s="1"/>
  <c r="AS293" i="6" s="1"/>
  <c r="AO314" i="6" a="1"/>
  <c r="AO314" i="6" s="1"/>
  <c r="AQ314" i="6" a="1"/>
  <c r="AQ314" i="6" s="1"/>
  <c r="AS314" i="6" s="1"/>
  <c r="AQ305" i="6" a="1"/>
  <c r="AQ305" i="6" s="1"/>
  <c r="AS305" i="6" s="1"/>
  <c r="AO305" i="6" a="1"/>
  <c r="AO305" i="6" s="1"/>
  <c r="AQ356" i="6" a="1"/>
  <c r="AQ356" i="6" s="1"/>
  <c r="AS356" i="6" s="1"/>
  <c r="AO356" i="6" a="1"/>
  <c r="AO356" i="6" s="1"/>
  <c r="AQ311" i="6" a="1"/>
  <c r="AQ311" i="6" s="1"/>
  <c r="AS311" i="6" s="1"/>
  <c r="AO311" i="6" a="1"/>
  <c r="AO311" i="6" s="1"/>
  <c r="AQ302" i="6" a="1"/>
  <c r="AQ302" i="6" s="1"/>
  <c r="AS302" i="6" s="1"/>
  <c r="AO302" i="6" a="1"/>
  <c r="AO302" i="6" s="1"/>
  <c r="U359" i="6"/>
  <c r="U383" i="6" a="1"/>
  <c r="AE335" i="6" a="1"/>
  <c r="AE335" i="6" s="1"/>
  <c r="AJ335" i="6" s="1" a="1"/>
  <c r="AJ335" i="6" s="1"/>
  <c r="Z335" i="6" a="1"/>
  <c r="Z335" i="6" s="1"/>
  <c r="Z336" i="6" a="1"/>
  <c r="Z336" i="6" s="1"/>
  <c r="AE336" i="6" a="1"/>
  <c r="AE336" i="6" s="1"/>
  <c r="AJ336" i="6" s="1" a="1"/>
  <c r="AJ336" i="6" s="1"/>
  <c r="U362" i="6"/>
  <c r="U386" i="6" a="1"/>
  <c r="AE338" i="6" a="1"/>
  <c r="AE338" i="6" s="1"/>
  <c r="AJ338" i="6" s="1" a="1"/>
  <c r="AJ338" i="6" s="1"/>
  <c r="Z339" i="6" a="1"/>
  <c r="Z339" i="6" s="1"/>
  <c r="AE339" i="6" a="1"/>
  <c r="AE339" i="6" s="1"/>
  <c r="AJ339" i="6" s="1" a="1"/>
  <c r="AJ339" i="6" s="1"/>
  <c r="Z338" i="6" a="1"/>
  <c r="Z338" i="6" s="1"/>
  <c r="U353" i="6"/>
  <c r="U377" i="6" a="1"/>
  <c r="AE329" i="6" a="1"/>
  <c r="AE329" i="6" s="1"/>
  <c r="AJ329" i="6" s="1" a="1"/>
  <c r="AJ329" i="6" s="1"/>
  <c r="Z329" i="6" a="1"/>
  <c r="Z329" i="6" s="1"/>
  <c r="AE330" i="6" a="1"/>
  <c r="AE330" i="6" s="1"/>
  <c r="AJ330" i="6" s="1" a="1"/>
  <c r="AJ330" i="6" s="1"/>
  <c r="Z330" i="6" a="1"/>
  <c r="Z330" i="6" s="1"/>
  <c r="Z381" i="6" a="1"/>
  <c r="Z381" i="6" s="1"/>
  <c r="Z380" i="6" a="1"/>
  <c r="Z380" i="6" s="1"/>
  <c r="AE380" i="6" a="1"/>
  <c r="AE380" i="6" s="1"/>
  <c r="AJ380" i="6" s="1" a="1"/>
  <c r="AJ380" i="6" s="1"/>
  <c r="AE381" i="6" a="1"/>
  <c r="AE381" i="6" s="1"/>
  <c r="AJ381" i="6" s="1" a="1"/>
  <c r="AJ381" i="6" s="1"/>
  <c r="U428" i="6" a="1"/>
  <c r="U404" i="6"/>
  <c r="AE326" i="6" a="1"/>
  <c r="AE326" i="6" s="1"/>
  <c r="AJ326" i="6" s="1" a="1"/>
  <c r="AJ326" i="6" s="1"/>
  <c r="AE327" i="6" a="1"/>
  <c r="AE327" i="6" s="1"/>
  <c r="AJ327" i="6" s="1" a="1"/>
  <c r="AJ327" i="6" s="1"/>
  <c r="Z326" i="6" a="1"/>
  <c r="Z326" i="6" s="1"/>
  <c r="Z327" i="6" a="1"/>
  <c r="Z327" i="6" s="1"/>
  <c r="U350" i="6"/>
  <c r="U374" i="6" a="1"/>
  <c r="AE318" i="6" a="1"/>
  <c r="AE318" i="6" s="1"/>
  <c r="AJ318" i="6" s="1" a="1"/>
  <c r="AJ318" i="6" s="1"/>
  <c r="Z318" i="6" a="1"/>
  <c r="Z318" i="6" s="1"/>
  <c r="Z317" i="6" a="1"/>
  <c r="Z317" i="6" s="1"/>
  <c r="AE317" i="6" a="1"/>
  <c r="AE317" i="6" s="1"/>
  <c r="AJ317" i="6" s="1" a="1"/>
  <c r="AJ317" i="6" s="1"/>
  <c r="U341" i="6"/>
  <c r="U365" i="6" a="1"/>
  <c r="AO330" i="6" l="1" a="1"/>
  <c r="AO330" i="6" s="1"/>
  <c r="AO339" i="6" a="1"/>
  <c r="AO339" i="6" s="1"/>
  <c r="AO381" i="6" a="1"/>
  <c r="AO381" i="6" s="1"/>
  <c r="AO327" i="6" a="1"/>
  <c r="AO327" i="6" s="1"/>
  <c r="AO318" i="6" a="1"/>
  <c r="AO318" i="6" s="1"/>
  <c r="AO336" i="6" a="1"/>
  <c r="AO336" i="6" s="1"/>
  <c r="AQ317" i="6" a="1"/>
  <c r="AQ317" i="6" s="1"/>
  <c r="AS317" i="6" s="1"/>
  <c r="AO317" i="6" a="1"/>
  <c r="AO317" i="6" s="1"/>
  <c r="AO326" i="6" a="1"/>
  <c r="AO326" i="6" s="1"/>
  <c r="AQ326" i="6" a="1"/>
  <c r="AQ326" i="6" s="1"/>
  <c r="AS326" i="6" s="1"/>
  <c r="AQ380" i="6" a="1"/>
  <c r="AQ380" i="6" s="1"/>
  <c r="AS380" i="6" s="1"/>
  <c r="AO380" i="6" a="1"/>
  <c r="AO380" i="6" s="1"/>
  <c r="AQ329" i="6" a="1"/>
  <c r="AQ329" i="6" s="1"/>
  <c r="AS329" i="6" s="1"/>
  <c r="AO329" i="6" a="1"/>
  <c r="AO329" i="6" s="1"/>
  <c r="AO338" i="6" a="1"/>
  <c r="AO338" i="6" s="1"/>
  <c r="AQ338" i="6" a="1"/>
  <c r="AQ338" i="6" s="1"/>
  <c r="AS338" i="6" s="1"/>
  <c r="AO335" i="6" a="1"/>
  <c r="AO335" i="6" s="1"/>
  <c r="AQ335" i="6" a="1"/>
  <c r="AQ335" i="6" s="1"/>
  <c r="AS335" i="6" s="1"/>
  <c r="U410" i="6" a="1"/>
  <c r="U386" i="6"/>
  <c r="Z362" i="6" a="1"/>
  <c r="Z362" i="6" s="1"/>
  <c r="AE362" i="6" a="1"/>
  <c r="AE362" i="6" s="1"/>
  <c r="AJ362" i="6" s="1" a="1"/>
  <c r="AJ362" i="6" s="1"/>
  <c r="Z363" i="6" a="1"/>
  <c r="Z363" i="6" s="1"/>
  <c r="AE363" i="6" a="1"/>
  <c r="AE363" i="6" s="1"/>
  <c r="AJ363" i="6" s="1" a="1"/>
  <c r="AJ363" i="6" s="1"/>
  <c r="AE353" i="6" a="1"/>
  <c r="AE353" i="6" s="1"/>
  <c r="AJ353" i="6" s="1" a="1"/>
  <c r="AJ353" i="6" s="1"/>
  <c r="Z353" i="6" a="1"/>
  <c r="Z353" i="6" s="1"/>
  <c r="Z354" i="6" a="1"/>
  <c r="Z354" i="6" s="1"/>
  <c r="AE354" i="6" a="1"/>
  <c r="AE354" i="6" s="1"/>
  <c r="AJ354" i="6" s="1" a="1"/>
  <c r="AJ354" i="6" s="1"/>
  <c r="U398" i="6" a="1"/>
  <c r="U374" i="6"/>
  <c r="AE350" i="6" a="1"/>
  <c r="AE350" i="6" s="1"/>
  <c r="AJ350" i="6" s="1" a="1"/>
  <c r="AJ350" i="6" s="1"/>
  <c r="Z351" i="6" a="1"/>
  <c r="Z351" i="6" s="1"/>
  <c r="AE351" i="6" a="1"/>
  <c r="AE351" i="6" s="1"/>
  <c r="AJ351" i="6" s="1" a="1"/>
  <c r="AJ351" i="6" s="1"/>
  <c r="Z350" i="6" a="1"/>
  <c r="Z350" i="6" s="1"/>
  <c r="Z405" i="6" a="1"/>
  <c r="Z405" i="6" s="1"/>
  <c r="AE405" i="6" a="1"/>
  <c r="AE405" i="6" s="1"/>
  <c r="AJ405" i="6" s="1" a="1"/>
  <c r="AJ405" i="6" s="1"/>
  <c r="Z404" i="6" a="1"/>
  <c r="Z404" i="6" s="1"/>
  <c r="AE404" i="6" a="1"/>
  <c r="AE404" i="6" s="1"/>
  <c r="AJ404" i="6" s="1" a="1"/>
  <c r="AJ404" i="6" s="1"/>
  <c r="U428" i="6"/>
  <c r="U452" i="6" a="1"/>
  <c r="U377" i="6"/>
  <c r="U401" i="6" a="1"/>
  <c r="U407" i="6" a="1"/>
  <c r="U383" i="6"/>
  <c r="Z359" i="6" a="1"/>
  <c r="Z359" i="6" s="1"/>
  <c r="AE359" i="6" a="1"/>
  <c r="AE359" i="6" s="1"/>
  <c r="AJ359" i="6" s="1" a="1"/>
  <c r="AJ359" i="6" s="1"/>
  <c r="Z360" i="6" a="1"/>
  <c r="Z360" i="6" s="1"/>
  <c r="AE360" i="6" a="1"/>
  <c r="AE360" i="6" s="1"/>
  <c r="AJ360" i="6" s="1" a="1"/>
  <c r="AJ360" i="6" s="1"/>
  <c r="U365" i="6"/>
  <c r="U389" i="6" a="1"/>
  <c r="Z341" i="6" a="1"/>
  <c r="Z341" i="6" s="1"/>
  <c r="AE341" i="6" a="1"/>
  <c r="AE341" i="6" s="1"/>
  <c r="AJ341" i="6" s="1" a="1"/>
  <c r="AJ341" i="6" s="1"/>
  <c r="AE342" i="6" a="1"/>
  <c r="AE342" i="6" s="1"/>
  <c r="AJ342" i="6" s="1" a="1"/>
  <c r="AJ342" i="6" s="1"/>
  <c r="Z342" i="6" a="1"/>
  <c r="Z342" i="6" s="1"/>
  <c r="AO354" i="6" l="1" a="1"/>
  <c r="AO354" i="6" s="1"/>
  <c r="AO351" i="6" a="1"/>
  <c r="AO351" i="6" s="1"/>
  <c r="AO405" i="6" a="1"/>
  <c r="AO405" i="6" s="1"/>
  <c r="AO342" i="6" a="1"/>
  <c r="AO342" i="6" s="1"/>
  <c r="AO363" i="6" a="1"/>
  <c r="AO363" i="6" s="1"/>
  <c r="AO360" i="6" a="1"/>
  <c r="AO360" i="6" s="1"/>
  <c r="AO341" i="6" a="1"/>
  <c r="AO341" i="6" s="1"/>
  <c r="AQ341" i="6" a="1"/>
  <c r="AQ341" i="6" s="1"/>
  <c r="AS341" i="6" s="1"/>
  <c r="AQ359" i="6" a="1"/>
  <c r="AQ359" i="6" s="1"/>
  <c r="AS359" i="6" s="1"/>
  <c r="AO359" i="6" a="1"/>
  <c r="AO359" i="6" s="1"/>
  <c r="AO404" i="6" a="1"/>
  <c r="AO404" i="6" s="1"/>
  <c r="AQ404" i="6" a="1"/>
  <c r="AQ404" i="6" s="1"/>
  <c r="AS404" i="6" s="1"/>
  <c r="AO350" i="6" a="1"/>
  <c r="AO350" i="6" s="1"/>
  <c r="AQ350" i="6" a="1"/>
  <c r="AQ350" i="6" s="1"/>
  <c r="AS350" i="6" s="1"/>
  <c r="AO353" i="6" a="1"/>
  <c r="AO353" i="6" s="1"/>
  <c r="AQ353" i="6" a="1"/>
  <c r="AQ353" i="6" s="1"/>
  <c r="AS353" i="6" s="1"/>
  <c r="AQ362" i="6" a="1"/>
  <c r="AQ362" i="6" s="1"/>
  <c r="AS362" i="6" s="1"/>
  <c r="AO362" i="6" a="1"/>
  <c r="AO362" i="6" s="1"/>
  <c r="Z383" i="6" a="1"/>
  <c r="Z383" i="6" s="1"/>
  <c r="AE383" i="6" a="1"/>
  <c r="AE383" i="6" s="1"/>
  <c r="AJ383" i="6" s="1" a="1"/>
  <c r="AJ383" i="6" s="1"/>
  <c r="Z384" i="6" a="1"/>
  <c r="Z384" i="6" s="1"/>
  <c r="AE384" i="6" a="1"/>
  <c r="AE384" i="6" s="1"/>
  <c r="AJ384" i="6" s="1" a="1"/>
  <c r="AJ384" i="6" s="1"/>
  <c r="Z374" i="6" a="1"/>
  <c r="Z374" i="6" s="1"/>
  <c r="Z375" i="6" a="1"/>
  <c r="Z375" i="6" s="1"/>
  <c r="AE375" i="6" a="1"/>
  <c r="AE375" i="6" s="1"/>
  <c r="AJ375" i="6" s="1" a="1"/>
  <c r="AJ375" i="6" s="1"/>
  <c r="AE374" i="6" a="1"/>
  <c r="AE374" i="6" s="1"/>
  <c r="AJ374" i="6" s="1" a="1"/>
  <c r="AJ374" i="6" s="1"/>
  <c r="U398" i="6"/>
  <c r="U422" i="6" a="1"/>
  <c r="U407" i="6"/>
  <c r="U431" i="6" a="1"/>
  <c r="U401" i="6"/>
  <c r="U425" i="6" a="1"/>
  <c r="Z378" i="6" a="1"/>
  <c r="Z378" i="6" s="1"/>
  <c r="AE378" i="6" a="1"/>
  <c r="AE378" i="6" s="1"/>
  <c r="AJ378" i="6" s="1" a="1"/>
  <c r="AJ378" i="6" s="1"/>
  <c r="Z377" i="6" a="1"/>
  <c r="Z377" i="6" s="1"/>
  <c r="AE377" i="6" a="1"/>
  <c r="AE377" i="6" s="1"/>
  <c r="AJ377" i="6" s="1" a="1"/>
  <c r="AJ377" i="6" s="1"/>
  <c r="U452" i="6"/>
  <c r="U476" i="6" a="1"/>
  <c r="AE429" i="6" a="1"/>
  <c r="AE429" i="6" s="1"/>
  <c r="AJ429" i="6" s="1" a="1"/>
  <c r="AJ429" i="6" s="1"/>
  <c r="Z428" i="6" a="1"/>
  <c r="Z428" i="6" s="1"/>
  <c r="AE428" i="6" a="1"/>
  <c r="AE428" i="6" s="1"/>
  <c r="AJ428" i="6" s="1" a="1"/>
  <c r="AJ428" i="6" s="1"/>
  <c r="Z429" i="6" a="1"/>
  <c r="Z429" i="6" s="1"/>
  <c r="AE386" i="6" a="1"/>
  <c r="AE386" i="6" s="1"/>
  <c r="AJ386" i="6" s="1" a="1"/>
  <c r="AJ386" i="6" s="1"/>
  <c r="AE387" i="6" a="1"/>
  <c r="AE387" i="6" s="1"/>
  <c r="AJ387" i="6" s="1" a="1"/>
  <c r="AJ387" i="6" s="1"/>
  <c r="Z387" i="6" a="1"/>
  <c r="Z387" i="6" s="1"/>
  <c r="Z386" i="6" a="1"/>
  <c r="Z386" i="6" s="1"/>
  <c r="U434" i="6" a="1"/>
  <c r="U410" i="6"/>
  <c r="U389" i="6"/>
  <c r="U413" i="6" a="1"/>
  <c r="Z365" i="6" a="1"/>
  <c r="Z365" i="6" s="1"/>
  <c r="AE365" i="6" a="1"/>
  <c r="AE365" i="6" s="1"/>
  <c r="AJ365" i="6" s="1" a="1"/>
  <c r="AJ365" i="6" s="1"/>
  <c r="Z366" i="6" a="1"/>
  <c r="Z366" i="6" s="1"/>
  <c r="AE366" i="6" a="1"/>
  <c r="AE366" i="6" s="1"/>
  <c r="AJ366" i="6" s="1" a="1"/>
  <c r="AJ366" i="6" s="1"/>
  <c r="AO429" i="6" l="1" a="1"/>
  <c r="AO429" i="6" s="1"/>
  <c r="AO366" i="6" a="1"/>
  <c r="AO366" i="6" s="1"/>
  <c r="AO387" i="6" a="1"/>
  <c r="AO387" i="6" s="1"/>
  <c r="AO378" i="6" a="1"/>
  <c r="AO378" i="6" s="1"/>
  <c r="AO375" i="6" a="1"/>
  <c r="AO375" i="6" s="1"/>
  <c r="AO384" i="6" a="1"/>
  <c r="AO384" i="6" s="1"/>
  <c r="AO365" i="6" a="1"/>
  <c r="AO365" i="6" s="1"/>
  <c r="AQ365" i="6" a="1"/>
  <c r="AQ365" i="6" s="1"/>
  <c r="AS365" i="6" s="1"/>
  <c r="AO386" i="6" a="1"/>
  <c r="AO386" i="6" s="1"/>
  <c r="AQ386" i="6" a="1"/>
  <c r="AQ386" i="6" s="1"/>
  <c r="AS386" i="6" s="1"/>
  <c r="AQ428" i="6" a="1"/>
  <c r="AQ428" i="6" s="1"/>
  <c r="AS428" i="6" s="1"/>
  <c r="AO428" i="6" a="1"/>
  <c r="AO428" i="6" s="1"/>
  <c r="AQ377" i="6" a="1"/>
  <c r="AQ377" i="6" s="1"/>
  <c r="AS377" i="6" s="1"/>
  <c r="AO377" i="6" a="1"/>
  <c r="AO377" i="6" s="1"/>
  <c r="AQ374" i="6" a="1"/>
  <c r="AQ374" i="6" s="1"/>
  <c r="AS374" i="6" s="1"/>
  <c r="AO374" i="6" a="1"/>
  <c r="AO374" i="6" s="1"/>
  <c r="AO383" i="6" a="1"/>
  <c r="AO383" i="6" s="1"/>
  <c r="AQ383" i="6" a="1"/>
  <c r="AQ383" i="6" s="1"/>
  <c r="AS383" i="6" s="1"/>
  <c r="Z453" i="6" a="1"/>
  <c r="Z453" i="6" s="1"/>
  <c r="AE452" i="6" a="1"/>
  <c r="AE452" i="6" s="1"/>
  <c r="AJ452" i="6" s="1" a="1"/>
  <c r="AJ452" i="6" s="1"/>
  <c r="AE453" i="6" a="1"/>
  <c r="AE453" i="6" s="1"/>
  <c r="AJ453" i="6" s="1" a="1"/>
  <c r="AJ453" i="6" s="1"/>
  <c r="Z452" i="6" a="1"/>
  <c r="Z452" i="6" s="1"/>
  <c r="Z411" i="6" a="1"/>
  <c r="Z411" i="6" s="1"/>
  <c r="AE411" i="6" a="1"/>
  <c r="AE411" i="6" s="1"/>
  <c r="AJ411" i="6" s="1" a="1"/>
  <c r="AJ411" i="6" s="1"/>
  <c r="AE410" i="6" a="1"/>
  <c r="AE410" i="6" s="1"/>
  <c r="AJ410" i="6" s="1" a="1"/>
  <c r="AJ410" i="6" s="1"/>
  <c r="Z410" i="6" a="1"/>
  <c r="Z410" i="6" s="1"/>
  <c r="U458" i="6" a="1"/>
  <c r="U434" i="6"/>
  <c r="U422" i="6"/>
  <c r="U446" i="6" a="1"/>
  <c r="U425" i="6"/>
  <c r="U449" i="6" a="1"/>
  <c r="Z398" i="6" a="1"/>
  <c r="Z398" i="6" s="1"/>
  <c r="AE398" i="6" a="1"/>
  <c r="AE398" i="6" s="1"/>
  <c r="AJ398" i="6" s="1" a="1"/>
  <c r="AJ398" i="6" s="1"/>
  <c r="Z399" i="6" a="1"/>
  <c r="Z399" i="6" s="1"/>
  <c r="AE399" i="6" a="1"/>
  <c r="AE399" i="6" s="1"/>
  <c r="AJ399" i="6" s="1" a="1"/>
  <c r="AJ399" i="6" s="1"/>
  <c r="AE401" i="6" a="1"/>
  <c r="AE401" i="6" s="1"/>
  <c r="AJ401" i="6" s="1" a="1"/>
  <c r="AJ401" i="6" s="1"/>
  <c r="Z402" i="6" a="1"/>
  <c r="Z402" i="6" s="1"/>
  <c r="AE402" i="6" a="1"/>
  <c r="AE402" i="6" s="1"/>
  <c r="AJ402" i="6" s="1" a="1"/>
  <c r="AJ402" i="6" s="1"/>
  <c r="Z401" i="6" a="1"/>
  <c r="Z401" i="6" s="1"/>
  <c r="U455" i="6" a="1"/>
  <c r="U431" i="6"/>
  <c r="U476" i="6"/>
  <c r="U500" i="6" a="1"/>
  <c r="Z408" i="6" a="1"/>
  <c r="Z408" i="6" s="1"/>
  <c r="AE407" i="6" a="1"/>
  <c r="AE407" i="6" s="1"/>
  <c r="AJ407" i="6" s="1" a="1"/>
  <c r="AJ407" i="6" s="1"/>
  <c r="Z407" i="6" a="1"/>
  <c r="Z407" i="6" s="1"/>
  <c r="AE408" i="6" a="1"/>
  <c r="AE408" i="6" s="1"/>
  <c r="AJ408" i="6" s="1" a="1"/>
  <c r="AJ408" i="6" s="1"/>
  <c r="U413" i="6"/>
  <c r="U437" i="6" a="1"/>
  <c r="AE390" i="6" a="1"/>
  <c r="AE390" i="6" s="1"/>
  <c r="AJ390" i="6" s="1" a="1"/>
  <c r="AJ390" i="6" s="1"/>
  <c r="Z389" i="6" a="1"/>
  <c r="Z389" i="6" s="1"/>
  <c r="AE389" i="6" a="1"/>
  <c r="AE389" i="6" s="1"/>
  <c r="AJ389" i="6" s="1" a="1"/>
  <c r="AJ389" i="6" s="1"/>
  <c r="Z390" i="6" a="1"/>
  <c r="Z390" i="6" s="1"/>
  <c r="AO390" i="6" l="1" a="1"/>
  <c r="AO390" i="6" s="1"/>
  <c r="AO408" i="6" a="1"/>
  <c r="AO408" i="6" s="1"/>
  <c r="AO399" i="6" a="1"/>
  <c r="AO399" i="6" s="1"/>
  <c r="AO453" i="6" a="1"/>
  <c r="AO453" i="6" s="1"/>
  <c r="AO402" i="6" a="1"/>
  <c r="AO402" i="6" s="1"/>
  <c r="AO411" i="6" a="1"/>
  <c r="AO411" i="6" s="1"/>
  <c r="AO389" i="6" a="1"/>
  <c r="AO389" i="6" s="1"/>
  <c r="AQ389" i="6" a="1"/>
  <c r="AQ389" i="6" s="1"/>
  <c r="AS389" i="6" s="1"/>
  <c r="AO407" i="6" a="1"/>
  <c r="AO407" i="6" s="1"/>
  <c r="AQ407" i="6" a="1"/>
  <c r="AQ407" i="6" s="1"/>
  <c r="AS407" i="6" s="1"/>
  <c r="AO401" i="6" a="1"/>
  <c r="AO401" i="6" s="1"/>
  <c r="AQ401" i="6" a="1"/>
  <c r="AQ401" i="6" s="1"/>
  <c r="AS401" i="6" s="1"/>
  <c r="AQ398" i="6" a="1"/>
  <c r="AQ398" i="6" s="1"/>
  <c r="AS398" i="6" s="1"/>
  <c r="AO398" i="6" a="1"/>
  <c r="AO398" i="6" s="1"/>
  <c r="AQ410" i="6" a="1"/>
  <c r="AQ410" i="6" s="1"/>
  <c r="AS410" i="6" s="1"/>
  <c r="AO410" i="6" a="1"/>
  <c r="AO410" i="6" s="1"/>
  <c r="AQ452" i="6" a="1"/>
  <c r="AQ452" i="6" s="1"/>
  <c r="AS452" i="6" s="1"/>
  <c r="AO452" i="6" a="1"/>
  <c r="AO452" i="6" s="1"/>
  <c r="Z434" i="6" a="1"/>
  <c r="Z434" i="6" s="1"/>
  <c r="Z435" i="6" a="1"/>
  <c r="Z435" i="6" s="1"/>
  <c r="AE435" i="6" a="1"/>
  <c r="AE435" i="6" s="1"/>
  <c r="AJ435" i="6" s="1" a="1"/>
  <c r="AJ435" i="6" s="1"/>
  <c r="AE434" i="6" a="1"/>
  <c r="AE434" i="6" s="1"/>
  <c r="AJ434" i="6" s="1" a="1"/>
  <c r="AJ434" i="6" s="1"/>
  <c r="U458" i="6"/>
  <c r="U482" i="6" a="1"/>
  <c r="U500" i="6"/>
  <c r="U524" i="6" a="1"/>
  <c r="Z431" i="6" a="1"/>
  <c r="Z431" i="6" s="1"/>
  <c r="Z432" i="6" a="1"/>
  <c r="Z432" i="6" s="1"/>
  <c r="AE431" i="6" a="1"/>
  <c r="AE431" i="6" s="1"/>
  <c r="AJ431" i="6" s="1" a="1"/>
  <c r="AJ431" i="6" s="1"/>
  <c r="AE432" i="6" a="1"/>
  <c r="AE432" i="6" s="1"/>
  <c r="AJ432" i="6" s="1" a="1"/>
  <c r="AJ432" i="6" s="1"/>
  <c r="U455" i="6"/>
  <c r="U479" i="6" a="1"/>
  <c r="U449" i="6"/>
  <c r="U473" i="6" a="1"/>
  <c r="AE426" i="6" a="1"/>
  <c r="AE426" i="6" s="1"/>
  <c r="AJ426" i="6" s="1" a="1"/>
  <c r="AJ426" i="6" s="1"/>
  <c r="AE425" i="6" a="1"/>
  <c r="AE425" i="6" s="1"/>
  <c r="AJ425" i="6" s="1" a="1"/>
  <c r="AJ425" i="6" s="1"/>
  <c r="Z426" i="6" a="1"/>
  <c r="Z426" i="6" s="1"/>
  <c r="Z425" i="6" a="1"/>
  <c r="Z425" i="6" s="1"/>
  <c r="U446" i="6"/>
  <c r="U470" i="6" a="1"/>
  <c r="AE423" i="6" a="1"/>
  <c r="AE423" i="6" s="1"/>
  <c r="AJ423" i="6" s="1" a="1"/>
  <c r="AJ423" i="6" s="1"/>
  <c r="Z422" i="6" a="1"/>
  <c r="Z422" i="6" s="1"/>
  <c r="AE422" i="6" a="1"/>
  <c r="AE422" i="6" s="1"/>
  <c r="AJ422" i="6" s="1" a="1"/>
  <c r="AJ422" i="6" s="1"/>
  <c r="Z423" i="6" a="1"/>
  <c r="Z423" i="6" s="1"/>
  <c r="AE477" i="6" a="1"/>
  <c r="AE477" i="6" s="1"/>
  <c r="AJ477" i="6" s="1" a="1"/>
  <c r="AJ477" i="6" s="1"/>
  <c r="AE476" i="6" a="1"/>
  <c r="AE476" i="6" s="1"/>
  <c r="AJ476" i="6" s="1" a="1"/>
  <c r="AJ476" i="6" s="1"/>
  <c r="Z476" i="6" a="1"/>
  <c r="Z476" i="6" s="1"/>
  <c r="Z477" i="6" a="1"/>
  <c r="Z477" i="6" s="1"/>
  <c r="U461" i="6" a="1"/>
  <c r="U437" i="6"/>
  <c r="Z414" i="6" a="1"/>
  <c r="Z414" i="6" s="1"/>
  <c r="Z413" i="6" a="1"/>
  <c r="Z413" i="6" s="1"/>
  <c r="AE413" i="6" a="1"/>
  <c r="AE413" i="6" s="1"/>
  <c r="AJ413" i="6" s="1" a="1"/>
  <c r="AJ413" i="6" s="1"/>
  <c r="AE414" i="6" a="1"/>
  <c r="AE414" i="6" s="1"/>
  <c r="AJ414" i="6" s="1" a="1"/>
  <c r="AJ414" i="6" s="1"/>
  <c r="AO432" i="6" l="1" a="1"/>
  <c r="AO432" i="6" s="1"/>
  <c r="AO477" i="6" a="1"/>
  <c r="AO477" i="6" s="1"/>
  <c r="AO435" i="6" a="1"/>
  <c r="AO435" i="6" s="1"/>
  <c r="AO423" i="6" a="1"/>
  <c r="AO423" i="6" s="1"/>
  <c r="AO414" i="6" a="1"/>
  <c r="AO414" i="6" s="1"/>
  <c r="AO426" i="6" a="1"/>
  <c r="AO426" i="6" s="1"/>
  <c r="AQ413" i="6" a="1"/>
  <c r="AQ413" i="6" s="1"/>
  <c r="AS413" i="6" s="1"/>
  <c r="AO413" i="6" a="1"/>
  <c r="AO413" i="6" s="1"/>
  <c r="AQ476" i="6" a="1"/>
  <c r="AQ476" i="6" s="1"/>
  <c r="AS476" i="6" s="1"/>
  <c r="AO476" i="6" a="1"/>
  <c r="AO476" i="6" s="1"/>
  <c r="AQ422" i="6" a="1"/>
  <c r="AQ422" i="6" s="1"/>
  <c r="AS422" i="6" s="1"/>
  <c r="AO422" i="6" a="1"/>
  <c r="AO422" i="6" s="1"/>
  <c r="AQ425" i="6" a="1"/>
  <c r="AQ425" i="6" s="1"/>
  <c r="AS425" i="6" s="1"/>
  <c r="AO425" i="6" a="1"/>
  <c r="AO425" i="6" s="1"/>
  <c r="AO431" i="6" a="1"/>
  <c r="AO431" i="6" s="1"/>
  <c r="AQ431" i="6" a="1"/>
  <c r="AQ431" i="6" s="1"/>
  <c r="AS431" i="6" s="1"/>
  <c r="AQ434" i="6" a="1"/>
  <c r="AQ434" i="6" s="1"/>
  <c r="AS434" i="6" s="1"/>
  <c r="AO434" i="6" a="1"/>
  <c r="AO434" i="6" s="1"/>
  <c r="U473" i="6"/>
  <c r="U497" i="6" a="1"/>
  <c r="Z450" i="6" a="1"/>
  <c r="Z450" i="6" s="1"/>
  <c r="AE449" i="6" a="1"/>
  <c r="AE449" i="6" s="1"/>
  <c r="AJ449" i="6" s="1" a="1"/>
  <c r="AJ449" i="6" s="1"/>
  <c r="AE450" i="6" a="1"/>
  <c r="AE450" i="6" s="1"/>
  <c r="AJ450" i="6" s="1" a="1"/>
  <c r="AJ450" i="6" s="1"/>
  <c r="Z449" i="6" a="1"/>
  <c r="Z449" i="6" s="1"/>
  <c r="U479" i="6"/>
  <c r="U503" i="6" a="1"/>
  <c r="U524" i="6"/>
  <c r="U548" i="6" a="1"/>
  <c r="AE500" i="6" a="1"/>
  <c r="AE500" i="6" s="1"/>
  <c r="AJ500" i="6" s="1" a="1"/>
  <c r="AJ500" i="6" s="1"/>
  <c r="Z501" i="6" a="1"/>
  <c r="Z501" i="6" s="1"/>
  <c r="AE501" i="6" a="1"/>
  <c r="AE501" i="6" s="1"/>
  <c r="AJ501" i="6" s="1" a="1"/>
  <c r="AJ501" i="6" s="1"/>
  <c r="Z500" i="6" a="1"/>
  <c r="Z500" i="6" s="1"/>
  <c r="Z456" i="6" a="1"/>
  <c r="Z456" i="6" s="1"/>
  <c r="AE456" i="6" a="1"/>
  <c r="AE456" i="6" s="1"/>
  <c r="AJ456" i="6" s="1" a="1"/>
  <c r="AJ456" i="6" s="1"/>
  <c r="Z455" i="6" a="1"/>
  <c r="Z455" i="6" s="1"/>
  <c r="AE455" i="6" a="1"/>
  <c r="AE455" i="6" s="1"/>
  <c r="AJ455" i="6" s="1" a="1"/>
  <c r="AJ455" i="6" s="1"/>
  <c r="U470" i="6"/>
  <c r="U494" i="6" a="1"/>
  <c r="Z447" i="6" a="1"/>
  <c r="Z447" i="6" s="1"/>
  <c r="AE447" i="6" a="1"/>
  <c r="AE447" i="6" s="1"/>
  <c r="AJ447" i="6" s="1" a="1"/>
  <c r="AJ447" i="6" s="1"/>
  <c r="Z446" i="6" a="1"/>
  <c r="Z446" i="6" s="1"/>
  <c r="AE446" i="6" a="1"/>
  <c r="AE446" i="6" s="1"/>
  <c r="AJ446" i="6" s="1" a="1"/>
  <c r="AJ446" i="6" s="1"/>
  <c r="U482" i="6"/>
  <c r="U506" i="6" a="1"/>
  <c r="Z458" i="6" a="1"/>
  <c r="Z458" i="6" s="1"/>
  <c r="Z459" i="6" a="1"/>
  <c r="Z459" i="6" s="1"/>
  <c r="AE459" i="6" a="1"/>
  <c r="AE459" i="6" s="1"/>
  <c r="AJ459" i="6" s="1" a="1"/>
  <c r="AJ459" i="6" s="1"/>
  <c r="AE458" i="6" a="1"/>
  <c r="AE458" i="6" s="1"/>
  <c r="AJ458" i="6" s="1" a="1"/>
  <c r="AJ458" i="6" s="1"/>
  <c r="Z438" i="6" a="1"/>
  <c r="Z438" i="6" s="1"/>
  <c r="AE437" i="6" a="1"/>
  <c r="AE437" i="6" s="1"/>
  <c r="AJ437" i="6" s="1" a="1"/>
  <c r="AJ437" i="6" s="1"/>
  <c r="AE438" i="6" a="1"/>
  <c r="AE438" i="6" s="1"/>
  <c r="AJ438" i="6" s="1" a="1"/>
  <c r="AJ438" i="6" s="1"/>
  <c r="Z437" i="6" a="1"/>
  <c r="Z437" i="6" s="1"/>
  <c r="U461" i="6"/>
  <c r="U485" i="6" a="1"/>
  <c r="AO459" i="6" l="1" a="1"/>
  <c r="AO459" i="6" s="1"/>
  <c r="AO456" i="6" a="1"/>
  <c r="AO456" i="6" s="1"/>
  <c r="AO501" i="6" a="1"/>
  <c r="AO501" i="6" s="1"/>
  <c r="AO447" i="6" a="1"/>
  <c r="AO447" i="6" s="1"/>
  <c r="AO438" i="6" a="1"/>
  <c r="AO438" i="6" s="1"/>
  <c r="AO450" i="6" a="1"/>
  <c r="AO450" i="6" s="1"/>
  <c r="AQ437" i="6" a="1"/>
  <c r="AQ437" i="6" s="1"/>
  <c r="AS437" i="6" s="1"/>
  <c r="AO437" i="6" a="1"/>
  <c r="AO437" i="6" s="1"/>
  <c r="AO458" i="6" a="1"/>
  <c r="AO458" i="6" s="1"/>
  <c r="AQ458" i="6" a="1"/>
  <c r="AQ458" i="6" s="1"/>
  <c r="AS458" i="6" s="1"/>
  <c r="AO446" i="6" a="1"/>
  <c r="AO446" i="6" s="1"/>
  <c r="AQ446" i="6" a="1"/>
  <c r="AQ446" i="6" s="1"/>
  <c r="AS446" i="6" s="1"/>
  <c r="AO455" i="6" a="1"/>
  <c r="AO455" i="6" s="1"/>
  <c r="AQ455" i="6" a="1"/>
  <c r="AQ455" i="6" s="1"/>
  <c r="AS455" i="6" s="1"/>
  <c r="AQ500" i="6" a="1"/>
  <c r="AQ500" i="6" s="1"/>
  <c r="AS500" i="6" s="1"/>
  <c r="AO500" i="6" a="1"/>
  <c r="AO500" i="6" s="1"/>
  <c r="AQ449" i="6" a="1"/>
  <c r="AQ449" i="6" s="1"/>
  <c r="AS449" i="6" s="1"/>
  <c r="AO449" i="6" a="1"/>
  <c r="AO449" i="6" s="1"/>
  <c r="U518" i="6" a="1"/>
  <c r="U494" i="6"/>
  <c r="AE483" i="6" a="1"/>
  <c r="AE483" i="6" s="1"/>
  <c r="AJ483" i="6" s="1" a="1"/>
  <c r="AJ483" i="6" s="1"/>
  <c r="Z482" i="6" a="1"/>
  <c r="Z482" i="6" s="1"/>
  <c r="Z483" i="6" a="1"/>
  <c r="Z483" i="6" s="1"/>
  <c r="AE482" i="6" a="1"/>
  <c r="AE482" i="6" s="1"/>
  <c r="AJ482" i="6" s="1" a="1"/>
  <c r="AJ482" i="6" s="1"/>
  <c r="Z470" i="6" a="1"/>
  <c r="Z470" i="6" s="1"/>
  <c r="Z471" i="6" a="1"/>
  <c r="Z471" i="6" s="1"/>
  <c r="AE471" i="6" a="1"/>
  <c r="AE471" i="6" s="1"/>
  <c r="AJ471" i="6" s="1" a="1"/>
  <c r="AJ471" i="6" s="1"/>
  <c r="AE470" i="6" a="1"/>
  <c r="AE470" i="6" s="1"/>
  <c r="AJ470" i="6" s="1" a="1"/>
  <c r="AJ470" i="6" s="1"/>
  <c r="U572" i="6" a="1"/>
  <c r="U548" i="6"/>
  <c r="AE524" i="6" a="1"/>
  <c r="AE524" i="6" s="1"/>
  <c r="AJ524" i="6" s="1" a="1"/>
  <c r="AJ524" i="6" s="1"/>
  <c r="Z525" i="6" a="1"/>
  <c r="Z525" i="6" s="1"/>
  <c r="AE525" i="6" a="1"/>
  <c r="AE525" i="6" s="1"/>
  <c r="AJ525" i="6" s="1" a="1"/>
  <c r="AJ525" i="6" s="1"/>
  <c r="Z524" i="6" a="1"/>
  <c r="Z524" i="6" s="1"/>
  <c r="U527" i="6" a="1"/>
  <c r="U503" i="6"/>
  <c r="AE480" i="6" a="1"/>
  <c r="AE480" i="6" s="1"/>
  <c r="AJ480" i="6" s="1" a="1"/>
  <c r="AJ480" i="6" s="1"/>
  <c r="AE479" i="6" a="1"/>
  <c r="AE479" i="6" s="1"/>
  <c r="AJ479" i="6" s="1" a="1"/>
  <c r="AJ479" i="6" s="1"/>
  <c r="Z479" i="6" a="1"/>
  <c r="Z479" i="6" s="1"/>
  <c r="Z480" i="6" a="1"/>
  <c r="Z480" i="6" s="1"/>
  <c r="U521" i="6" a="1"/>
  <c r="U497" i="6"/>
  <c r="U506" i="6"/>
  <c r="U530" i="6" a="1"/>
  <c r="AE474" i="6" a="1"/>
  <c r="AE474" i="6" s="1"/>
  <c r="AJ474" i="6" s="1" a="1"/>
  <c r="AJ474" i="6" s="1"/>
  <c r="AE473" i="6" a="1"/>
  <c r="AE473" i="6" s="1"/>
  <c r="AJ473" i="6" s="1" a="1"/>
  <c r="AJ473" i="6" s="1"/>
  <c r="Z473" i="6" a="1"/>
  <c r="Z473" i="6" s="1"/>
  <c r="Z474" i="6" a="1"/>
  <c r="Z474" i="6" s="1"/>
  <c r="U509" i="6" a="1"/>
  <c r="U485" i="6"/>
  <c r="AE462" i="6" a="1"/>
  <c r="AE462" i="6" s="1"/>
  <c r="AJ462" i="6" s="1" a="1"/>
  <c r="AJ462" i="6" s="1"/>
  <c r="Z461" i="6" a="1"/>
  <c r="Z461" i="6" s="1"/>
  <c r="AE461" i="6" a="1"/>
  <c r="AE461" i="6" s="1"/>
  <c r="AJ461" i="6" s="1" a="1"/>
  <c r="AJ461" i="6" s="1"/>
  <c r="Z462" i="6" a="1"/>
  <c r="Z462" i="6" s="1"/>
  <c r="AO483" i="6" l="1" a="1"/>
  <c r="AO483" i="6" s="1"/>
  <c r="AO525" i="6" a="1"/>
  <c r="AO525" i="6" s="1"/>
  <c r="AO474" i="6" a="1"/>
  <c r="AO474" i="6" s="1"/>
  <c r="AO471" i="6" a="1"/>
  <c r="AO471" i="6" s="1"/>
  <c r="AO462" i="6" a="1"/>
  <c r="AO462" i="6" s="1"/>
  <c r="AO480" i="6" a="1"/>
  <c r="AO480" i="6" s="1"/>
  <c r="AQ461" i="6" a="1"/>
  <c r="AQ461" i="6" s="1"/>
  <c r="AS461" i="6" s="1"/>
  <c r="AO461" i="6" a="1"/>
  <c r="AO461" i="6" s="1"/>
  <c r="AQ473" i="6" a="1"/>
  <c r="AQ473" i="6" s="1"/>
  <c r="AS473" i="6" s="1"/>
  <c r="AO473" i="6" a="1"/>
  <c r="AO473" i="6" s="1"/>
  <c r="AQ479" i="6" a="1"/>
  <c r="AQ479" i="6" s="1"/>
  <c r="AS479" i="6" s="1"/>
  <c r="AO479" i="6" a="1"/>
  <c r="AO479" i="6" s="1"/>
  <c r="AQ524" i="6" a="1"/>
  <c r="AQ524" i="6" s="1"/>
  <c r="AS524" i="6" s="1"/>
  <c r="AO524" i="6" a="1"/>
  <c r="AO524" i="6" s="1"/>
  <c r="AQ470" i="6" a="1"/>
  <c r="AQ470" i="6" s="1"/>
  <c r="AS470" i="6" s="1"/>
  <c r="AO470" i="6" a="1"/>
  <c r="AO470" i="6" s="1"/>
  <c r="AQ482" i="6" a="1"/>
  <c r="AQ482" i="6" s="1"/>
  <c r="AS482" i="6" s="1"/>
  <c r="AO482" i="6" a="1"/>
  <c r="AO482" i="6" s="1"/>
  <c r="U572" i="6"/>
  <c r="U596" i="6" a="1"/>
  <c r="U596" i="6" s="1"/>
  <c r="U527" i="6"/>
  <c r="U551" i="6" a="1"/>
  <c r="AE548" i="6" a="1"/>
  <c r="AE548" i="6" s="1"/>
  <c r="AJ548" i="6" s="1" a="1"/>
  <c r="AJ548" i="6" s="1"/>
  <c r="Z549" i="6" a="1"/>
  <c r="Z549" i="6" s="1"/>
  <c r="AE549" i="6" a="1"/>
  <c r="AE549" i="6" s="1"/>
  <c r="AJ549" i="6" s="1" a="1"/>
  <c r="AJ549" i="6" s="1"/>
  <c r="Z548" i="6" a="1"/>
  <c r="Z548" i="6" s="1"/>
  <c r="AE503" i="6" a="1"/>
  <c r="AE503" i="6" s="1"/>
  <c r="AJ503" i="6" s="1" a="1"/>
  <c r="AJ503" i="6" s="1"/>
  <c r="Z503" i="6" a="1"/>
  <c r="Z503" i="6" s="1"/>
  <c r="Z504" i="6" a="1"/>
  <c r="Z504" i="6" s="1"/>
  <c r="AE504" i="6" a="1"/>
  <c r="AE504" i="6" s="1"/>
  <c r="AJ504" i="6" s="1" a="1"/>
  <c r="AJ504" i="6" s="1"/>
  <c r="Z494" i="6" a="1"/>
  <c r="Z494" i="6" s="1"/>
  <c r="Z495" i="6" a="1"/>
  <c r="Z495" i="6" s="1"/>
  <c r="AE494" i="6" a="1"/>
  <c r="AE494" i="6" s="1"/>
  <c r="AJ494" i="6" s="1" a="1"/>
  <c r="AJ494" i="6" s="1"/>
  <c r="AE495" i="6" a="1"/>
  <c r="AE495" i="6" s="1"/>
  <c r="AJ495" i="6" s="1" a="1"/>
  <c r="AJ495" i="6" s="1"/>
  <c r="U542" i="6" a="1"/>
  <c r="U518" i="6"/>
  <c r="U554" i="6" a="1"/>
  <c r="U530" i="6"/>
  <c r="AE507" i="6" a="1"/>
  <c r="AE507" i="6" s="1"/>
  <c r="AJ507" i="6" s="1" a="1"/>
  <c r="AJ507" i="6" s="1"/>
  <c r="Z506" i="6" a="1"/>
  <c r="Z506" i="6" s="1"/>
  <c r="AE506" i="6" a="1"/>
  <c r="AE506" i="6" s="1"/>
  <c r="AJ506" i="6" s="1" a="1"/>
  <c r="AJ506" i="6" s="1"/>
  <c r="Z507" i="6" a="1"/>
  <c r="Z507" i="6" s="1"/>
  <c r="Z497" i="6" a="1"/>
  <c r="Z497" i="6" s="1"/>
  <c r="AE498" i="6" a="1"/>
  <c r="AE498" i="6" s="1"/>
  <c r="AJ498" i="6" s="1" a="1"/>
  <c r="AJ498" i="6" s="1"/>
  <c r="AE497" i="6" a="1"/>
  <c r="AE497" i="6" s="1"/>
  <c r="AJ497" i="6" s="1" a="1"/>
  <c r="AJ497" i="6" s="1"/>
  <c r="Z498" i="6" a="1"/>
  <c r="Z498" i="6" s="1"/>
  <c r="U521" i="6"/>
  <c r="U545" i="6" a="1"/>
  <c r="Z485" i="6" a="1"/>
  <c r="Z485" i="6" s="1"/>
  <c r="AE485" i="6" a="1"/>
  <c r="AE485" i="6" s="1"/>
  <c r="AJ485" i="6" s="1" a="1"/>
  <c r="AJ485" i="6" s="1"/>
  <c r="Z486" i="6" a="1"/>
  <c r="Z486" i="6" s="1"/>
  <c r="AE486" i="6" a="1"/>
  <c r="AE486" i="6" s="1"/>
  <c r="AJ486" i="6" s="1" a="1"/>
  <c r="AJ486" i="6" s="1"/>
  <c r="U509" i="6"/>
  <c r="U533" i="6" a="1"/>
  <c r="AO507" i="6" l="1" a="1"/>
  <c r="AO507" i="6" s="1"/>
  <c r="AO486" i="6" a="1"/>
  <c r="AO486" i="6" s="1"/>
  <c r="AO495" i="6" a="1"/>
  <c r="AO495" i="6" s="1"/>
  <c r="AO549" i="6" a="1"/>
  <c r="AO549" i="6" s="1"/>
  <c r="AO504" i="6" a="1"/>
  <c r="AO504" i="6" s="1"/>
  <c r="AO498" i="6" a="1"/>
  <c r="AO498" i="6" s="1"/>
  <c r="AQ485" i="6" a="1"/>
  <c r="AQ485" i="6" s="1"/>
  <c r="AS485" i="6" s="1"/>
  <c r="AO485" i="6" a="1"/>
  <c r="AO485" i="6" s="1"/>
  <c r="AO497" i="6" a="1"/>
  <c r="AO497" i="6" s="1"/>
  <c r="AQ497" i="6" a="1"/>
  <c r="AQ497" i="6" s="1"/>
  <c r="AS497" i="6" s="1"/>
  <c r="AQ506" i="6" a="1"/>
  <c r="AQ506" i="6" s="1"/>
  <c r="AS506" i="6" s="1"/>
  <c r="AO506" i="6" a="1"/>
  <c r="AO506" i="6" s="1"/>
  <c r="AO494" i="6" a="1"/>
  <c r="AO494" i="6" s="1"/>
  <c r="AQ494" i="6" a="1"/>
  <c r="AQ494" i="6" s="1"/>
  <c r="AS494" i="6" s="1"/>
  <c r="AQ503" i="6" a="1"/>
  <c r="AQ503" i="6" s="1"/>
  <c r="AS503" i="6" s="1"/>
  <c r="AO503" i="6" a="1"/>
  <c r="AO503" i="6" s="1"/>
  <c r="AO548" i="6" a="1"/>
  <c r="AO548" i="6" s="1"/>
  <c r="AQ548" i="6" a="1"/>
  <c r="AQ548" i="6" s="1"/>
  <c r="AS548" i="6" s="1"/>
  <c r="Z519" i="6" a="1"/>
  <c r="Z519" i="6" s="1"/>
  <c r="AE519" i="6" a="1"/>
  <c r="AE519" i="6" s="1"/>
  <c r="AJ519" i="6" s="1" a="1"/>
  <c r="AJ519" i="6" s="1"/>
  <c r="Z518" i="6" a="1"/>
  <c r="Z518" i="6" s="1"/>
  <c r="AE518" i="6" a="1"/>
  <c r="AE518" i="6" s="1"/>
  <c r="AJ518" i="6" s="1" a="1"/>
  <c r="AJ518" i="6" s="1"/>
  <c r="U566" i="6" a="1"/>
  <c r="U542" i="6"/>
  <c r="Z530" i="6" a="1"/>
  <c r="Z530" i="6" s="1"/>
  <c r="Z531" i="6" a="1"/>
  <c r="Z531" i="6" s="1"/>
  <c r="AE531" i="6" a="1"/>
  <c r="AE531" i="6" s="1"/>
  <c r="AJ531" i="6" s="1" a="1"/>
  <c r="AJ531" i="6" s="1"/>
  <c r="AE530" i="6" a="1"/>
  <c r="AE530" i="6" s="1"/>
  <c r="AJ530" i="6" s="1" a="1"/>
  <c r="AJ530" i="6" s="1"/>
  <c r="U569" i="6" a="1"/>
  <c r="U545" i="6"/>
  <c r="Z521" i="6" a="1"/>
  <c r="Z521" i="6" s="1"/>
  <c r="AE521" i="6" a="1"/>
  <c r="AE521" i="6" s="1"/>
  <c r="AJ521" i="6" s="1" a="1"/>
  <c r="AJ521" i="6" s="1"/>
  <c r="Z522" i="6" a="1"/>
  <c r="Z522" i="6" s="1"/>
  <c r="AE522" i="6" a="1"/>
  <c r="AE522" i="6" s="1"/>
  <c r="AJ522" i="6" s="1" a="1"/>
  <c r="AJ522" i="6" s="1"/>
  <c r="U551" i="6"/>
  <c r="U575" i="6" a="1"/>
  <c r="Z527" i="6" a="1"/>
  <c r="Z527" i="6" s="1"/>
  <c r="AE528" i="6" a="1"/>
  <c r="AE528" i="6" s="1"/>
  <c r="AJ528" i="6" s="1" a="1"/>
  <c r="AJ528" i="6" s="1"/>
  <c r="AE527" i="6" a="1"/>
  <c r="AE527" i="6" s="1"/>
  <c r="AJ527" i="6" s="1" a="1"/>
  <c r="AJ527" i="6" s="1"/>
  <c r="Z528" i="6" a="1"/>
  <c r="Z528" i="6" s="1"/>
  <c r="AE597" i="6" a="1"/>
  <c r="AE597" i="6" s="1"/>
  <c r="AJ597" i="6" s="1" a="1"/>
  <c r="AJ597" i="6" s="1"/>
  <c r="Z596" i="6" a="1"/>
  <c r="Z596" i="6" s="1"/>
  <c r="AE596" i="6" a="1"/>
  <c r="AE596" i="6" s="1"/>
  <c r="AJ596" i="6" s="1" a="1"/>
  <c r="AJ596" i="6" s="1"/>
  <c r="Z597" i="6" a="1"/>
  <c r="Z597" i="6" s="1"/>
  <c r="U554" i="6"/>
  <c r="U578" i="6" a="1"/>
  <c r="AE572" i="6" a="1"/>
  <c r="AE572" i="6" s="1"/>
  <c r="AJ572" i="6" s="1" a="1"/>
  <c r="AJ572" i="6" s="1"/>
  <c r="Z573" i="6" a="1"/>
  <c r="Z573" i="6" s="1"/>
  <c r="Z572" i="6" a="1"/>
  <c r="Z572" i="6" s="1"/>
  <c r="AE573" i="6" a="1"/>
  <c r="AE573" i="6" s="1"/>
  <c r="AJ573" i="6" s="1" a="1"/>
  <c r="AJ573" i="6" s="1"/>
  <c r="U557" i="6" a="1"/>
  <c r="U533" i="6"/>
  <c r="Z510" i="6" a="1"/>
  <c r="Z510" i="6" s="1"/>
  <c r="AE510" i="6" a="1"/>
  <c r="AE510" i="6" s="1"/>
  <c r="AJ510" i="6" s="1" a="1"/>
  <c r="AJ510" i="6" s="1"/>
  <c r="Z509" i="6" a="1"/>
  <c r="Z509" i="6" s="1"/>
  <c r="AE509" i="6" a="1"/>
  <c r="AE509" i="6" s="1"/>
  <c r="AJ509" i="6" s="1" a="1"/>
  <c r="AJ509" i="6" s="1"/>
  <c r="AO531" i="6" l="1" a="1"/>
  <c r="AO531" i="6" s="1"/>
  <c r="AO528" i="6" a="1"/>
  <c r="AO528" i="6" s="1"/>
  <c r="AO519" i="6" a="1"/>
  <c r="AO519" i="6" s="1"/>
  <c r="AO573" i="6" a="1"/>
  <c r="AO573" i="6" s="1"/>
  <c r="AO597" i="6" a="1"/>
  <c r="AO597" i="6" s="1"/>
  <c r="AO522" i="6" a="1"/>
  <c r="AO522" i="6" s="1"/>
  <c r="AO510" i="6" a="1"/>
  <c r="AO510" i="6" s="1"/>
  <c r="AO509" i="6" a="1"/>
  <c r="AO509" i="6" s="1"/>
  <c r="AQ509" i="6" a="1"/>
  <c r="AQ509" i="6" s="1"/>
  <c r="AS509" i="6" s="1"/>
  <c r="AQ572" i="6" a="1"/>
  <c r="AQ572" i="6" s="1"/>
  <c r="AS572" i="6" s="1"/>
  <c r="AO572" i="6" a="1"/>
  <c r="AO572" i="6" s="1"/>
  <c r="AQ596" i="6" a="1"/>
  <c r="AQ596" i="6" s="1"/>
  <c r="AS596" i="6" s="1"/>
  <c r="AO596" i="6" a="1"/>
  <c r="AO596" i="6" s="1"/>
  <c r="AO527" i="6" a="1"/>
  <c r="AO527" i="6" s="1"/>
  <c r="AQ527" i="6" a="1"/>
  <c r="AQ527" i="6" s="1"/>
  <c r="AS527" i="6" s="1"/>
  <c r="AQ521" i="6" a="1"/>
  <c r="AQ521" i="6" s="1"/>
  <c r="AS521" i="6" s="1"/>
  <c r="AO521" i="6" a="1"/>
  <c r="AO521" i="6" s="1"/>
  <c r="AQ530" i="6" a="1"/>
  <c r="AQ530" i="6" s="1"/>
  <c r="AS530" i="6" s="1"/>
  <c r="AO530" i="6" a="1"/>
  <c r="AO530" i="6" s="1"/>
  <c r="AQ518" i="6" a="1"/>
  <c r="AQ518" i="6" s="1"/>
  <c r="AS518" i="6" s="1"/>
  <c r="AO518" i="6" a="1"/>
  <c r="AO518" i="6" s="1"/>
  <c r="U602" i="6" a="1"/>
  <c r="U602" i="6" s="1"/>
  <c r="U578" i="6"/>
  <c r="Z554" i="6" a="1"/>
  <c r="Z554" i="6" s="1"/>
  <c r="AE554" i="6" a="1"/>
  <c r="AE554" i="6" s="1"/>
  <c r="AJ554" i="6" s="1" a="1"/>
  <c r="AJ554" i="6" s="1"/>
  <c r="Z555" i="6" a="1"/>
  <c r="Z555" i="6" s="1"/>
  <c r="AE555" i="6" a="1"/>
  <c r="AE555" i="6" s="1"/>
  <c r="AJ555" i="6" s="1" a="1"/>
  <c r="AJ555" i="6" s="1"/>
  <c r="U575" i="6"/>
  <c r="U599" i="6" a="1"/>
  <c r="U599" i="6" s="1"/>
  <c r="Z551" i="6" a="1"/>
  <c r="Z551" i="6" s="1"/>
  <c r="AE551" i="6" a="1"/>
  <c r="AE551" i="6" s="1"/>
  <c r="AJ551" i="6" s="1" a="1"/>
  <c r="AJ551" i="6" s="1"/>
  <c r="Z552" i="6" a="1"/>
  <c r="Z552" i="6" s="1"/>
  <c r="AE552" i="6" a="1"/>
  <c r="AE552" i="6" s="1"/>
  <c r="AJ552" i="6" s="1" a="1"/>
  <c r="AJ552" i="6" s="1"/>
  <c r="Z542" i="6" a="1"/>
  <c r="Z542" i="6" s="1"/>
  <c r="AE542" i="6" a="1"/>
  <c r="AE542" i="6" s="1"/>
  <c r="AJ542" i="6" s="1" a="1"/>
  <c r="AJ542" i="6" s="1"/>
  <c r="AE543" i="6" a="1"/>
  <c r="AE543" i="6" s="1"/>
  <c r="AJ543" i="6" s="1" a="1"/>
  <c r="AJ543" i="6" s="1"/>
  <c r="Z543" i="6" a="1"/>
  <c r="Z543" i="6" s="1"/>
  <c r="U590" i="6" a="1"/>
  <c r="U590" i="6" s="1"/>
  <c r="U566" i="6"/>
  <c r="AE546" i="6" a="1"/>
  <c r="AE546" i="6" s="1"/>
  <c r="AJ546" i="6" s="1" a="1"/>
  <c r="AJ546" i="6" s="1"/>
  <c r="AE545" i="6" a="1"/>
  <c r="AE545" i="6" s="1"/>
  <c r="AJ545" i="6" s="1" a="1"/>
  <c r="AJ545" i="6" s="1"/>
  <c r="Z545" i="6" a="1"/>
  <c r="Z545" i="6" s="1"/>
  <c r="Z546" i="6" a="1"/>
  <c r="Z546" i="6" s="1"/>
  <c r="U569" i="6"/>
  <c r="U593" i="6" a="1"/>
  <c r="U593" i="6" s="1"/>
  <c r="AE533" i="6" a="1"/>
  <c r="AE533" i="6" s="1"/>
  <c r="AJ533" i="6" s="1" a="1"/>
  <c r="AJ533" i="6" s="1"/>
  <c r="Z534" i="6" a="1"/>
  <c r="Z534" i="6" s="1"/>
  <c r="AE534" i="6" a="1"/>
  <c r="AE534" i="6" s="1"/>
  <c r="AJ534" i="6" s="1" a="1"/>
  <c r="AJ534" i="6" s="1"/>
  <c r="Z533" i="6" a="1"/>
  <c r="Z533" i="6" s="1"/>
  <c r="U557" i="6"/>
  <c r="U581" i="6" a="1"/>
  <c r="U581" i="6" s="1"/>
  <c r="AO546" i="6" l="1" a="1"/>
  <c r="AO546" i="6" s="1"/>
  <c r="AO555" i="6" a="1"/>
  <c r="AO555" i="6" s="1"/>
  <c r="AO543" i="6" a="1"/>
  <c r="AO543" i="6" s="1"/>
  <c r="AO534" i="6" a="1"/>
  <c r="AO534" i="6" s="1"/>
  <c r="AO552" i="6" a="1"/>
  <c r="AO552" i="6" s="1"/>
  <c r="AQ533" i="6" a="1"/>
  <c r="AQ533" i="6" s="1"/>
  <c r="AS533" i="6" s="1"/>
  <c r="AO533" i="6" a="1"/>
  <c r="AO533" i="6" s="1"/>
  <c r="AO545" i="6" a="1"/>
  <c r="AO545" i="6" s="1"/>
  <c r="AQ545" i="6" a="1"/>
  <c r="AQ545" i="6" s="1"/>
  <c r="AS545" i="6" s="1"/>
  <c r="AQ542" i="6" a="1"/>
  <c r="AQ542" i="6" s="1"/>
  <c r="AS542" i="6" s="1"/>
  <c r="AO542" i="6" a="1"/>
  <c r="AO542" i="6" s="1"/>
  <c r="AO551" i="6" a="1"/>
  <c r="AO551" i="6" s="1"/>
  <c r="AQ551" i="6" a="1"/>
  <c r="AQ551" i="6" s="1"/>
  <c r="AS551" i="6" s="1"/>
  <c r="AQ554" i="6" a="1"/>
  <c r="AQ554" i="6" s="1"/>
  <c r="AS554" i="6" s="1"/>
  <c r="AO554" i="6" a="1"/>
  <c r="AO554" i="6" s="1"/>
  <c r="Z599" i="6" a="1"/>
  <c r="Z599" i="6" s="1"/>
  <c r="Z600" i="6" a="1"/>
  <c r="Z600" i="6" s="1"/>
  <c r="AE600" i="6" a="1"/>
  <c r="AE600" i="6" s="1"/>
  <c r="AJ600" i="6" s="1" a="1"/>
  <c r="AJ600" i="6" s="1"/>
  <c r="AE599" i="6" a="1"/>
  <c r="AE599" i="6" s="1"/>
  <c r="AJ599" i="6" s="1" a="1"/>
  <c r="AJ599" i="6" s="1"/>
  <c r="Z576" i="6" a="1"/>
  <c r="Z576" i="6" s="1"/>
  <c r="AE576" i="6" a="1"/>
  <c r="AE576" i="6" s="1"/>
  <c r="AJ576" i="6" s="1" a="1"/>
  <c r="AJ576" i="6" s="1"/>
  <c r="AE575" i="6" a="1"/>
  <c r="AE575" i="6" s="1"/>
  <c r="AJ575" i="6" s="1" a="1"/>
  <c r="AJ575" i="6" s="1"/>
  <c r="Z575" i="6" a="1"/>
  <c r="Z575" i="6" s="1"/>
  <c r="AE567" i="6" a="1"/>
  <c r="AE567" i="6" s="1"/>
  <c r="AJ567" i="6" s="1" a="1"/>
  <c r="AJ567" i="6" s="1"/>
  <c r="AE566" i="6" a="1"/>
  <c r="AE566" i="6" s="1"/>
  <c r="AJ566" i="6" s="1" a="1"/>
  <c r="AJ566" i="6" s="1"/>
  <c r="Z567" i="6" a="1"/>
  <c r="Z567" i="6" s="1"/>
  <c r="Z566" i="6" a="1"/>
  <c r="Z566" i="6" s="1"/>
  <c r="Z591" i="6" a="1"/>
  <c r="Z591" i="6" s="1"/>
  <c r="AE591" i="6" a="1"/>
  <c r="AE591" i="6" s="1"/>
  <c r="AJ591" i="6" s="1" a="1"/>
  <c r="AJ591" i="6" s="1"/>
  <c r="Z590" i="6" a="1"/>
  <c r="Z590" i="6" s="1"/>
  <c r="AE590" i="6" a="1"/>
  <c r="AE590" i="6" s="1"/>
  <c r="AJ590" i="6" s="1" a="1"/>
  <c r="AJ590" i="6" s="1"/>
  <c r="AE579" i="6" a="1"/>
  <c r="AE579" i="6" s="1"/>
  <c r="AJ579" i="6" s="1" a="1"/>
  <c r="AJ579" i="6" s="1"/>
  <c r="Z578" i="6" a="1"/>
  <c r="Z578" i="6" s="1"/>
  <c r="AE578" i="6" a="1"/>
  <c r="AE578" i="6" s="1"/>
  <c r="AJ578" i="6" s="1" a="1"/>
  <c r="AJ578" i="6" s="1"/>
  <c r="Z579" i="6" a="1"/>
  <c r="Z579" i="6" s="1"/>
  <c r="AE602" i="6" a="1"/>
  <c r="AE602" i="6" s="1"/>
  <c r="AJ602" i="6" s="1" a="1"/>
  <c r="AJ602" i="6" s="1"/>
  <c r="Z603" i="6" a="1"/>
  <c r="Z603" i="6" s="1"/>
  <c r="Z602" i="6" a="1"/>
  <c r="Z602" i="6" s="1"/>
  <c r="AE603" i="6" a="1"/>
  <c r="AE603" i="6" s="1"/>
  <c r="AJ603" i="6" s="1" a="1"/>
  <c r="AJ603" i="6" s="1"/>
  <c r="AE593" i="6" a="1"/>
  <c r="AE593" i="6" s="1"/>
  <c r="AJ593" i="6" s="1" a="1"/>
  <c r="AJ593" i="6" s="1"/>
  <c r="AE594" i="6" a="1"/>
  <c r="AE594" i="6" s="1"/>
  <c r="AJ594" i="6" s="1" a="1"/>
  <c r="AJ594" i="6" s="1"/>
  <c r="Z594" i="6" a="1"/>
  <c r="Z594" i="6" s="1"/>
  <c r="Z593" i="6" a="1"/>
  <c r="Z593" i="6" s="1"/>
  <c r="Z569" i="6" a="1"/>
  <c r="Z569" i="6" s="1"/>
  <c r="Z570" i="6" a="1"/>
  <c r="Z570" i="6" s="1"/>
  <c r="AE570" i="6" a="1"/>
  <c r="AE570" i="6" s="1"/>
  <c r="AJ570" i="6" s="1" a="1"/>
  <c r="AJ570" i="6" s="1"/>
  <c r="AE569" i="6" a="1"/>
  <c r="AE569" i="6" s="1"/>
  <c r="AJ569" i="6" s="1" a="1"/>
  <c r="AJ569" i="6" s="1"/>
  <c r="Z582" i="6" a="1"/>
  <c r="Z582" i="6" s="1"/>
  <c r="Z581" i="6" a="1"/>
  <c r="Z581" i="6" s="1"/>
  <c r="AE581" i="6" a="1"/>
  <c r="AE581" i="6" s="1"/>
  <c r="AJ581" i="6" s="1" a="1"/>
  <c r="AJ581" i="6" s="1"/>
  <c r="AE582" i="6" a="1"/>
  <c r="AE582" i="6" s="1"/>
  <c r="AJ582" i="6" s="1" a="1"/>
  <c r="AJ582" i="6" s="1"/>
  <c r="Z557" i="6" a="1"/>
  <c r="Z557" i="6" s="1"/>
  <c r="AE557" i="6" a="1"/>
  <c r="AE557" i="6" s="1"/>
  <c r="AJ557" i="6" s="1" a="1"/>
  <c r="AJ557" i="6" s="1"/>
  <c r="Z558" i="6" a="1"/>
  <c r="Z558" i="6" s="1"/>
  <c r="AE558" i="6" a="1"/>
  <c r="AE558" i="6" s="1"/>
  <c r="AJ558" i="6" s="1" a="1"/>
  <c r="AJ558" i="6" s="1"/>
  <c r="AO579" i="6" l="1" a="1"/>
  <c r="AO579" i="6" s="1"/>
  <c r="AO600" i="6" a="1"/>
  <c r="AO600" i="6" s="1"/>
  <c r="AO567" i="6" a="1"/>
  <c r="AO567" i="6" s="1"/>
  <c r="AO582" i="6" a="1"/>
  <c r="AO582" i="6" s="1"/>
  <c r="AO558" i="6" a="1"/>
  <c r="AO558" i="6" s="1"/>
  <c r="AO591" i="6" a="1"/>
  <c r="AO591" i="6" s="1"/>
  <c r="AO570" i="6" a="1"/>
  <c r="AO570" i="6" s="1"/>
  <c r="AO594" i="6" a="1"/>
  <c r="AO594" i="6" s="1"/>
  <c r="AO603" i="6" a="1"/>
  <c r="AO603" i="6" s="1"/>
  <c r="AO576" i="6" a="1"/>
  <c r="AO576" i="6" s="1"/>
  <c r="AQ557" i="6" a="1"/>
  <c r="AQ557" i="6" s="1"/>
  <c r="AS557" i="6" s="1"/>
  <c r="AO557" i="6" a="1"/>
  <c r="AO557" i="6" s="1"/>
  <c r="AO581" i="6" a="1"/>
  <c r="AO581" i="6" s="1"/>
  <c r="AQ581" i="6" a="1"/>
  <c r="AQ581" i="6" s="1"/>
  <c r="AS581" i="6" s="1"/>
  <c r="AO569" i="6" a="1"/>
  <c r="AO569" i="6" s="1"/>
  <c r="AQ569" i="6" a="1"/>
  <c r="AQ569" i="6" s="1"/>
  <c r="AS569" i="6" s="1"/>
  <c r="AQ593" i="6" a="1"/>
  <c r="AQ593" i="6" s="1"/>
  <c r="AS593" i="6" s="1"/>
  <c r="AO593" i="6" a="1"/>
  <c r="AO593" i="6" s="1"/>
  <c r="AQ602" i="6" a="1"/>
  <c r="AQ602" i="6" s="1"/>
  <c r="AS602" i="6" s="1"/>
  <c r="AO602" i="6" a="1"/>
  <c r="AO602" i="6" s="1"/>
  <c r="AO578" i="6" a="1"/>
  <c r="AO578" i="6" s="1"/>
  <c r="AQ578" i="6" a="1"/>
  <c r="AQ578" i="6" s="1"/>
  <c r="AS578" i="6" s="1"/>
  <c r="AQ590" i="6" a="1"/>
  <c r="AQ590" i="6" s="1"/>
  <c r="AS590" i="6" s="1"/>
  <c r="AO590" i="6" a="1"/>
  <c r="AO590" i="6" s="1"/>
  <c r="AO566" i="6" a="1"/>
  <c r="AO566" i="6" s="1"/>
  <c r="AQ566" i="6" a="1"/>
  <c r="AQ566" i="6" s="1"/>
  <c r="AS566" i="6" s="1"/>
  <c r="AQ575" i="6" a="1"/>
  <c r="AQ575" i="6" s="1"/>
  <c r="AS575" i="6" s="1"/>
  <c r="AO575" i="6" a="1"/>
  <c r="AO575" i="6" s="1"/>
  <c r="AQ599" i="6" a="1"/>
  <c r="AQ599" i="6" s="1"/>
  <c r="AS599" i="6" s="1"/>
  <c r="AO599" i="6" a="1"/>
  <c r="AO599" i="6" s="1"/>
  <c r="U35" i="6" a="1"/>
  <c r="U35" i="6" s="1"/>
  <c r="Z36" i="6" l="1" a="1"/>
  <c r="Z36" i="6" s="1"/>
  <c r="AE35" i="6" a="1"/>
  <c r="AE35" i="6" s="1"/>
  <c r="AJ35" i="6" s="1" a="1"/>
  <c r="AJ35" i="6" s="1"/>
  <c r="Z35" i="6" a="1"/>
  <c r="Z35" i="6" s="1"/>
  <c r="AE36" i="6" a="1"/>
  <c r="AE36" i="6" s="1"/>
  <c r="AJ36" i="6" s="1" a="1"/>
  <c r="AJ36" i="6" s="1"/>
  <c r="U59" i="6" a="1"/>
  <c r="AO36" i="6" l="1" a="1"/>
  <c r="AO36" i="6" s="1"/>
  <c r="AO35" i="6" a="1"/>
  <c r="AO35" i="6" s="1"/>
  <c r="AQ35" i="6" a="1"/>
  <c r="AQ35" i="6" s="1"/>
  <c r="AS35" i="6" s="1"/>
  <c r="U59" i="6"/>
  <c r="U83" i="6" a="1"/>
  <c r="U83" i="6" l="1"/>
  <c r="U107" i="6" a="1"/>
  <c r="Z60" i="6" a="1"/>
  <c r="Z60" i="6" s="1"/>
  <c r="Z59" i="6" a="1"/>
  <c r="Z59" i="6" s="1"/>
  <c r="AE59" i="6" a="1"/>
  <c r="AE59" i="6" s="1"/>
  <c r="AJ59" i="6" s="1" a="1"/>
  <c r="AJ59" i="6" s="1"/>
  <c r="AE60" i="6" a="1"/>
  <c r="AE60" i="6" s="1"/>
  <c r="AJ60" i="6" s="1" a="1"/>
  <c r="AJ60" i="6" s="1"/>
  <c r="AO59" i="6" l="1" a="1"/>
  <c r="AO59" i="6" s="1"/>
  <c r="AQ59" i="6" a="1"/>
  <c r="AQ59" i="6" s="1"/>
  <c r="AS59" i="6" s="1"/>
  <c r="AO60" i="6" a="1"/>
  <c r="AO60" i="6" s="1"/>
  <c r="U131" i="6" a="1"/>
  <c r="U107" i="6"/>
  <c r="AE83" i="6" a="1"/>
  <c r="AE83" i="6" s="1"/>
  <c r="AJ83" i="6" s="1" a="1"/>
  <c r="AJ83" i="6" s="1"/>
  <c r="Z83" i="6" a="1"/>
  <c r="Z83" i="6" s="1"/>
  <c r="Z84" i="6" a="1"/>
  <c r="Z84" i="6" s="1"/>
  <c r="AE84" i="6" a="1"/>
  <c r="AE84" i="6" s="1"/>
  <c r="AJ84" i="6" s="1" a="1"/>
  <c r="AJ84" i="6" s="1"/>
  <c r="U155" i="6" l="1" a="1"/>
  <c r="U131" i="6"/>
  <c r="AQ83" i="6" a="1"/>
  <c r="AQ83" i="6" s="1"/>
  <c r="AS83" i="6" s="1"/>
  <c r="AO83" i="6" a="1"/>
  <c r="AO83" i="6" s="1"/>
  <c r="AO84" i="6" a="1"/>
  <c r="AO84" i="6" s="1"/>
  <c r="AE107" i="6" a="1"/>
  <c r="AE107" i="6" s="1"/>
  <c r="AJ107" i="6" s="1" a="1"/>
  <c r="AJ107" i="6" s="1"/>
  <c r="Z108" i="6" a="1"/>
  <c r="Z108" i="6" s="1"/>
  <c r="Z107" i="6" a="1"/>
  <c r="Z107" i="6" s="1"/>
  <c r="AE108" i="6" a="1"/>
  <c r="AE108" i="6" s="1"/>
  <c r="AJ108" i="6" s="1" a="1"/>
  <c r="AJ108" i="6" s="1"/>
  <c r="AQ107" i="6" l="1" a="1"/>
  <c r="AQ107" i="6" s="1"/>
  <c r="AS107" i="6" s="1"/>
  <c r="AO107" i="6" a="1"/>
  <c r="AO107" i="6" s="1"/>
  <c r="AO108" i="6" a="1"/>
  <c r="AO108" i="6" s="1"/>
  <c r="Z132" i="6" a="1"/>
  <c r="Z132" i="6" s="1"/>
  <c r="Z131" i="6" a="1"/>
  <c r="Z131" i="6" s="1"/>
  <c r="AE132" i="6" a="1"/>
  <c r="AE132" i="6" s="1"/>
  <c r="AJ132" i="6" s="1" a="1"/>
  <c r="AJ132" i="6" s="1"/>
  <c r="AE131" i="6" a="1"/>
  <c r="AE131" i="6" s="1"/>
  <c r="AJ131" i="6" s="1" a="1"/>
  <c r="AJ131" i="6" s="1"/>
  <c r="U155" i="6"/>
  <c r="U179" i="6" a="1"/>
  <c r="AO132" i="6" l="1" a="1"/>
  <c r="AO132" i="6" s="1"/>
  <c r="U179" i="6"/>
  <c r="U203" i="6" a="1"/>
  <c r="AE155" i="6" a="1"/>
  <c r="AE155" i="6" s="1"/>
  <c r="AJ155" i="6" s="1" a="1"/>
  <c r="AJ155" i="6" s="1"/>
  <c r="Z155" i="6" a="1"/>
  <c r="Z155" i="6" s="1"/>
  <c r="AE156" i="6" a="1"/>
  <c r="AE156" i="6" s="1"/>
  <c r="AJ156" i="6" s="1" a="1"/>
  <c r="AJ156" i="6" s="1"/>
  <c r="Z156" i="6" a="1"/>
  <c r="Z156" i="6" s="1"/>
  <c r="AQ131" i="6" a="1"/>
  <c r="AQ131" i="6" s="1"/>
  <c r="AS131" i="6" s="1"/>
  <c r="AO131" i="6" a="1"/>
  <c r="AO131" i="6" s="1"/>
  <c r="AO156" i="6" l="1" a="1"/>
  <c r="AO156" i="6" s="1"/>
  <c r="AO155" i="6" a="1"/>
  <c r="AO155" i="6" s="1"/>
  <c r="AQ155" i="6" a="1"/>
  <c r="AQ155" i="6" s="1"/>
  <c r="AS155" i="6" s="1"/>
  <c r="U203" i="6"/>
  <c r="U227" i="6" a="1"/>
  <c r="AE179" i="6" a="1"/>
  <c r="AE179" i="6" s="1"/>
  <c r="AJ179" i="6" s="1" a="1"/>
  <c r="AJ179" i="6" s="1"/>
  <c r="Z180" i="6" a="1"/>
  <c r="Z180" i="6" s="1"/>
  <c r="AE180" i="6" a="1"/>
  <c r="AE180" i="6" s="1"/>
  <c r="AJ180" i="6" s="1" a="1"/>
  <c r="AJ180" i="6" s="1"/>
  <c r="Z179" i="6" a="1"/>
  <c r="Z179" i="6" s="1"/>
  <c r="AQ179" i="6" l="1" a="1"/>
  <c r="AQ179" i="6" s="1"/>
  <c r="AS179" i="6" s="1"/>
  <c r="AO179" i="6" a="1"/>
  <c r="AO179" i="6" s="1"/>
  <c r="AO180" i="6" a="1"/>
  <c r="AO180" i="6" s="1"/>
  <c r="U251" i="6" a="1"/>
  <c r="U227" i="6"/>
  <c r="AE204" i="6" a="1"/>
  <c r="AE204" i="6" s="1"/>
  <c r="AJ204" i="6" s="1" a="1"/>
  <c r="AJ204" i="6" s="1"/>
  <c r="Z203" i="6" a="1"/>
  <c r="Z203" i="6" s="1"/>
  <c r="Z204" i="6" a="1"/>
  <c r="Z204" i="6" s="1"/>
  <c r="AE203" i="6" a="1"/>
  <c r="AE203" i="6" s="1"/>
  <c r="AJ203" i="6" s="1" a="1"/>
  <c r="AJ203" i="6" s="1"/>
  <c r="U251" i="6" l="1"/>
  <c r="U275" i="6" a="1"/>
  <c r="AE227" i="6" a="1"/>
  <c r="AE227" i="6" s="1"/>
  <c r="AJ227" i="6" s="1" a="1"/>
  <c r="AJ227" i="6" s="1"/>
  <c r="Z228" i="6" a="1"/>
  <c r="Z228" i="6" s="1"/>
  <c r="Z227" i="6" a="1"/>
  <c r="Z227" i="6" s="1"/>
  <c r="AE228" i="6" a="1"/>
  <c r="AE228" i="6" s="1"/>
  <c r="AJ228" i="6" s="1" a="1"/>
  <c r="AJ228" i="6" s="1"/>
  <c r="AO204" i="6" a="1"/>
  <c r="AO204" i="6" s="1"/>
  <c r="AQ203" i="6" a="1"/>
  <c r="AQ203" i="6" s="1"/>
  <c r="AS203" i="6" s="1"/>
  <c r="AO203" i="6" a="1"/>
  <c r="AO203" i="6" s="1"/>
  <c r="AQ227" i="6" l="1" a="1"/>
  <c r="AQ227" i="6" s="1"/>
  <c r="AS227" i="6" s="1"/>
  <c r="AO227" i="6" a="1"/>
  <c r="AO227" i="6" s="1"/>
  <c r="AO228" i="6" a="1"/>
  <c r="AO228" i="6" s="1"/>
  <c r="U275" i="6"/>
  <c r="U299" i="6" a="1"/>
  <c r="Z251" i="6" a="1"/>
  <c r="Z251" i="6" s="1"/>
  <c r="AE251" i="6" a="1"/>
  <c r="AE251" i="6" s="1"/>
  <c r="AJ251" i="6" s="1" a="1"/>
  <c r="AJ251" i="6" s="1"/>
  <c r="AE252" i="6" a="1"/>
  <c r="AE252" i="6" s="1"/>
  <c r="AJ252" i="6" s="1" a="1"/>
  <c r="AJ252" i="6" s="1"/>
  <c r="Z252" i="6" a="1"/>
  <c r="Z252" i="6" s="1"/>
  <c r="AO252" i="6" l="1" a="1"/>
  <c r="AO252" i="6" s="1"/>
  <c r="AO251" i="6" a="1"/>
  <c r="AO251" i="6" s="1"/>
  <c r="AQ251" i="6" a="1"/>
  <c r="AQ251" i="6" s="1"/>
  <c r="AS251" i="6" s="1"/>
  <c r="U323" i="6" a="1"/>
  <c r="U299" i="6"/>
  <c r="Z275" i="6" a="1"/>
  <c r="Z275" i="6" s="1"/>
  <c r="Z276" i="6" a="1"/>
  <c r="Z276" i="6" s="1"/>
  <c r="AE276" i="6" a="1"/>
  <c r="AE276" i="6" s="1"/>
  <c r="AJ276" i="6" s="1" a="1"/>
  <c r="AJ276" i="6" s="1"/>
  <c r="AE275" i="6" a="1"/>
  <c r="AE275" i="6" s="1"/>
  <c r="AJ275" i="6" s="1" a="1"/>
  <c r="AJ275" i="6" s="1"/>
  <c r="AO276" i="6" l="1" a="1"/>
  <c r="AO276" i="6" s="1"/>
  <c r="U323" i="6"/>
  <c r="U347" i="6" a="1"/>
  <c r="AQ275" i="6" a="1"/>
  <c r="AQ275" i="6" s="1"/>
  <c r="AS275" i="6" s="1"/>
  <c r="AO275" i="6" a="1"/>
  <c r="AO275" i="6" s="1"/>
  <c r="Z300" i="6" a="1"/>
  <c r="Z300" i="6" s="1"/>
  <c r="AE300" i="6" a="1"/>
  <c r="AE300" i="6" s="1"/>
  <c r="AJ300" i="6" s="1" a="1"/>
  <c r="AJ300" i="6" s="1"/>
  <c r="Z299" i="6" a="1"/>
  <c r="Z299" i="6" s="1"/>
  <c r="AE299" i="6" a="1"/>
  <c r="AE299" i="6" s="1"/>
  <c r="AJ299" i="6" s="1" a="1"/>
  <c r="AJ299" i="6" s="1"/>
  <c r="AO300" i="6" l="1" a="1"/>
  <c r="AO300" i="6" s="1"/>
  <c r="AQ299" i="6" a="1"/>
  <c r="AQ299" i="6" s="1"/>
  <c r="AS299" i="6" s="1"/>
  <c r="AO299" i="6" a="1"/>
  <c r="AO299" i="6" s="1"/>
  <c r="U347" i="6"/>
  <c r="U371" i="6" a="1"/>
  <c r="Z323" i="6" a="1"/>
  <c r="Z323" i="6" s="1"/>
  <c r="Z324" i="6" a="1"/>
  <c r="Z324" i="6" s="1"/>
  <c r="AE324" i="6" a="1"/>
  <c r="AE324" i="6" s="1"/>
  <c r="AJ324" i="6" s="1" a="1"/>
  <c r="AJ324" i="6" s="1"/>
  <c r="AE323" i="6" a="1"/>
  <c r="AE323" i="6" s="1"/>
  <c r="AJ323" i="6" s="1" a="1"/>
  <c r="AJ323" i="6" s="1"/>
  <c r="AO324" i="6" l="1" a="1"/>
  <c r="AO324" i="6" s="1"/>
  <c r="AO323" i="6" a="1"/>
  <c r="AO323" i="6" s="1"/>
  <c r="AQ323" i="6" a="1"/>
  <c r="AQ323" i="6" s="1"/>
  <c r="AS323" i="6" s="1"/>
  <c r="U395" i="6" a="1"/>
  <c r="U371" i="6"/>
  <c r="Z348" i="6" a="1"/>
  <c r="Z348" i="6" s="1"/>
  <c r="AE348" i="6" a="1"/>
  <c r="AE348" i="6" s="1"/>
  <c r="AJ348" i="6" s="1" a="1"/>
  <c r="AJ348" i="6" s="1"/>
  <c r="AE347" i="6" a="1"/>
  <c r="AE347" i="6" s="1"/>
  <c r="AJ347" i="6" s="1" a="1"/>
  <c r="AJ347" i="6" s="1"/>
  <c r="Z347" i="6" a="1"/>
  <c r="Z347" i="6" s="1"/>
  <c r="AO348" i="6" l="1" a="1"/>
  <c r="AO348" i="6" s="1"/>
  <c r="U395" i="6"/>
  <c r="U419" i="6" a="1"/>
  <c r="Z372" i="6" a="1"/>
  <c r="Z372" i="6" s="1"/>
  <c r="AE371" i="6" a="1"/>
  <c r="AE371" i="6" s="1"/>
  <c r="AJ371" i="6" s="1" a="1"/>
  <c r="AJ371" i="6" s="1"/>
  <c r="Z371" i="6" a="1"/>
  <c r="Z371" i="6" s="1"/>
  <c r="AE372" i="6" a="1"/>
  <c r="AE372" i="6" s="1"/>
  <c r="AJ372" i="6" s="1" a="1"/>
  <c r="AJ372" i="6" s="1"/>
  <c r="AQ347" i="6" a="1"/>
  <c r="AQ347" i="6" s="1"/>
  <c r="AS347" i="6" s="1"/>
  <c r="AO347" i="6" a="1"/>
  <c r="AO347" i="6" s="1"/>
  <c r="AO371" i="6" l="1" a="1"/>
  <c r="AO371" i="6" s="1"/>
  <c r="AQ371" i="6" a="1"/>
  <c r="AQ371" i="6" s="1"/>
  <c r="AS371" i="6" s="1"/>
  <c r="AO372" i="6" a="1"/>
  <c r="AO372" i="6" s="1"/>
  <c r="U419" i="6"/>
  <c r="U443" i="6" a="1"/>
  <c r="Z395" i="6" a="1"/>
  <c r="Z395" i="6" s="1"/>
  <c r="AE396" i="6" a="1"/>
  <c r="AE396" i="6" s="1"/>
  <c r="AJ396" i="6" s="1" a="1"/>
  <c r="AJ396" i="6" s="1"/>
  <c r="AE395" i="6" a="1"/>
  <c r="AE395" i="6" s="1"/>
  <c r="AJ395" i="6" s="1" a="1"/>
  <c r="AJ395" i="6" s="1"/>
  <c r="Z396" i="6" a="1"/>
  <c r="Z396" i="6" s="1"/>
  <c r="AO396" i="6" l="1" a="1"/>
  <c r="AO396" i="6" s="1"/>
  <c r="AQ395" i="6" a="1"/>
  <c r="AQ395" i="6" s="1"/>
  <c r="AS395" i="6" s="1"/>
  <c r="AO395" i="6" a="1"/>
  <c r="AO395" i="6" s="1"/>
  <c r="U467" i="6" a="1"/>
  <c r="U443" i="6"/>
  <c r="AE420" i="6" a="1"/>
  <c r="AE420" i="6" s="1"/>
  <c r="AJ420" i="6" s="1" a="1"/>
  <c r="AJ420" i="6" s="1"/>
  <c r="AE419" i="6" a="1"/>
  <c r="AE419" i="6" s="1"/>
  <c r="AJ419" i="6" s="1" a="1"/>
  <c r="AJ419" i="6" s="1"/>
  <c r="Z419" i="6" a="1"/>
  <c r="Z419" i="6" s="1"/>
  <c r="Z420" i="6" a="1"/>
  <c r="Z420" i="6" s="1"/>
  <c r="AO420" i="6" l="1" a="1"/>
  <c r="AO420" i="6" s="1"/>
  <c r="AO419" i="6" a="1"/>
  <c r="AO419" i="6" s="1"/>
  <c r="AQ419" i="6" a="1"/>
  <c r="AQ419" i="6" s="1"/>
  <c r="AS419" i="6" s="1"/>
  <c r="Z443" i="6" a="1"/>
  <c r="Z443" i="6" s="1"/>
  <c r="Z444" i="6" a="1"/>
  <c r="Z444" i="6" s="1"/>
  <c r="AE444" i="6" a="1"/>
  <c r="AE444" i="6" s="1"/>
  <c r="AJ444" i="6" s="1" a="1"/>
  <c r="AJ444" i="6" s="1"/>
  <c r="AE443" i="6" a="1"/>
  <c r="AE443" i="6" s="1"/>
  <c r="AJ443" i="6" s="1" a="1"/>
  <c r="AJ443" i="6" s="1"/>
  <c r="U491" i="6" a="1"/>
  <c r="U467" i="6"/>
  <c r="U491" i="6" l="1"/>
  <c r="U515" i="6" a="1"/>
  <c r="AE467" i="6" a="1"/>
  <c r="AE467" i="6" s="1"/>
  <c r="AJ467" i="6" s="1" a="1"/>
  <c r="AJ467" i="6" s="1"/>
  <c r="Z467" i="6" a="1"/>
  <c r="Z467" i="6" s="1"/>
  <c r="AE468" i="6" a="1"/>
  <c r="AE468" i="6" s="1"/>
  <c r="AJ468" i="6" s="1" a="1"/>
  <c r="AJ468" i="6" s="1"/>
  <c r="Z468" i="6" a="1"/>
  <c r="Z468" i="6" s="1"/>
  <c r="AO444" i="6" a="1"/>
  <c r="AO444" i="6" s="1"/>
  <c r="AQ443" i="6" a="1"/>
  <c r="AQ443" i="6" s="1"/>
  <c r="AS443" i="6" s="1"/>
  <c r="AO443" i="6" a="1"/>
  <c r="AO443" i="6" s="1"/>
  <c r="AO467" i="6" l="1" a="1"/>
  <c r="AO467" i="6" s="1"/>
  <c r="AQ467" i="6" a="1"/>
  <c r="AQ467" i="6" s="1"/>
  <c r="AS467" i="6" s="1"/>
  <c r="Z491" i="6" a="1"/>
  <c r="Z491" i="6" s="1"/>
  <c r="AE491" i="6" a="1"/>
  <c r="AE491" i="6" s="1"/>
  <c r="AJ491" i="6" s="1" a="1"/>
  <c r="AJ491" i="6" s="1"/>
  <c r="AE492" i="6" a="1"/>
  <c r="AE492" i="6" s="1"/>
  <c r="AJ492" i="6" s="1" a="1"/>
  <c r="AJ492" i="6" s="1"/>
  <c r="Z492" i="6" a="1"/>
  <c r="Z492" i="6" s="1"/>
  <c r="AO468" i="6" a="1"/>
  <c r="AO468" i="6" s="1"/>
  <c r="U515" i="6"/>
  <c r="U539" i="6" a="1"/>
  <c r="U539" i="6" l="1"/>
  <c r="U563" i="6" a="1"/>
  <c r="Z516" i="6" a="1"/>
  <c r="Z516" i="6" s="1"/>
  <c r="Z515" i="6" a="1"/>
  <c r="Z515" i="6" s="1"/>
  <c r="AE516" i="6" a="1"/>
  <c r="AE516" i="6" s="1"/>
  <c r="AJ516" i="6" s="1" a="1"/>
  <c r="AJ516" i="6" s="1"/>
  <c r="AE515" i="6" a="1"/>
  <c r="AE515" i="6" s="1"/>
  <c r="AJ515" i="6" s="1" a="1"/>
  <c r="AJ515" i="6" s="1"/>
  <c r="AO492" i="6" a="1"/>
  <c r="AO492" i="6" s="1"/>
  <c r="AQ491" i="6" a="1"/>
  <c r="AQ491" i="6" s="1"/>
  <c r="AS491" i="6" s="1"/>
  <c r="AO491" i="6" a="1"/>
  <c r="AO491" i="6" s="1"/>
  <c r="AO516" i="6" l="1" a="1"/>
  <c r="AO516" i="6" s="1"/>
  <c r="U563" i="6"/>
  <c r="U587" i="6" a="1"/>
  <c r="U587" i="6" s="1"/>
  <c r="AO515" i="6" a="1"/>
  <c r="AO515" i="6" s="1"/>
  <c r="AQ515" i="6" a="1"/>
  <c r="AQ515" i="6" s="1"/>
  <c r="AS515" i="6" s="1"/>
  <c r="AE539" i="6" a="1"/>
  <c r="AE539" i="6" s="1"/>
  <c r="AJ539" i="6" s="1" a="1"/>
  <c r="AJ539" i="6" s="1"/>
  <c r="AE540" i="6" a="1"/>
  <c r="AE540" i="6" s="1"/>
  <c r="AJ540" i="6" s="1" a="1"/>
  <c r="AJ540" i="6" s="1"/>
  <c r="Z540" i="6" a="1"/>
  <c r="Z540" i="6" s="1"/>
  <c r="Z539" i="6" a="1"/>
  <c r="Z539" i="6" s="1"/>
  <c r="AO539" i="6" l="1" a="1"/>
  <c r="AO539" i="6" s="1"/>
  <c r="AQ539" i="6" a="1"/>
  <c r="AQ539" i="6" s="1"/>
  <c r="AS539" i="6" s="1"/>
  <c r="AO540" i="6" a="1"/>
  <c r="AO540" i="6" s="1"/>
  <c r="Z588" i="6" a="1"/>
  <c r="Z588" i="6" s="1"/>
  <c r="AE588" i="6" a="1"/>
  <c r="AE588" i="6" s="1"/>
  <c r="AJ588" i="6" s="1" a="1"/>
  <c r="AJ588" i="6" s="1"/>
  <c r="AE587" i="6" a="1"/>
  <c r="AE587" i="6" s="1"/>
  <c r="AJ587" i="6" s="1" a="1"/>
  <c r="AJ587" i="6" s="1"/>
  <c r="Z587" i="6" a="1"/>
  <c r="Z587" i="6" s="1"/>
  <c r="Z564" i="6" a="1"/>
  <c r="Z564" i="6" s="1"/>
  <c r="AE563" i="6" a="1"/>
  <c r="AE563" i="6" s="1"/>
  <c r="AJ563" i="6" s="1" a="1"/>
  <c r="AJ563" i="6" s="1"/>
  <c r="AE564" i="6" a="1"/>
  <c r="AE564" i="6" s="1"/>
  <c r="AJ564" i="6" s="1" a="1"/>
  <c r="AJ564" i="6" s="1"/>
  <c r="Z563" i="6" a="1"/>
  <c r="Z563" i="6" s="1"/>
  <c r="AO588" i="6" l="1" a="1"/>
  <c r="AO588" i="6" s="1"/>
  <c r="AO564" i="6" a="1"/>
  <c r="AO564" i="6" s="1"/>
  <c r="AO563" i="6" a="1"/>
  <c r="AO563" i="6" s="1"/>
  <c r="AQ563" i="6" a="1"/>
  <c r="AQ563" i="6" s="1"/>
  <c r="AS563" i="6" s="1"/>
  <c r="AQ587" i="6" a="1"/>
  <c r="AQ587" i="6" s="1"/>
  <c r="AS587" i="6" s="1"/>
  <c r="AO587" i="6" a="1"/>
  <c r="AO587" i="6" s="1"/>
  <c r="U56" i="6" l="1" a="1"/>
  <c r="U56" i="6" l="1"/>
  <c r="U80" i="6" a="1"/>
  <c r="AE32" i="6" a="1"/>
  <c r="AE32" i="6" s="1"/>
  <c r="AJ32" i="6" s="1" a="1"/>
  <c r="AJ32" i="6" s="1"/>
  <c r="Z33" i="6" a="1"/>
  <c r="Z33" i="6" s="1"/>
  <c r="AE33" i="6" a="1"/>
  <c r="AE33" i="6" s="1"/>
  <c r="AJ33" i="6" s="1" a="1"/>
  <c r="AJ33" i="6" s="1"/>
  <c r="Z32" i="6" a="1"/>
  <c r="Z32" i="6" s="1"/>
  <c r="AO33" i="6" l="1" a="1"/>
  <c r="AO33" i="6" s="1"/>
  <c r="U80" i="6"/>
  <c r="U104" i="6" a="1"/>
  <c r="AQ32" i="6" a="1"/>
  <c r="AQ32" i="6" s="1"/>
  <c r="AS32" i="6" s="1"/>
  <c r="AO32" i="6" a="1"/>
  <c r="AO32" i="6" s="1"/>
  <c r="AE56" i="6" a="1"/>
  <c r="AE56" i="6" s="1"/>
  <c r="AJ56" i="6" s="1" a="1"/>
  <c r="AJ56" i="6" s="1"/>
  <c r="AE57" i="6" a="1"/>
  <c r="AE57" i="6" s="1"/>
  <c r="AJ57" i="6" s="1" a="1"/>
  <c r="AJ57" i="6" s="1"/>
  <c r="Z57" i="6" a="1"/>
  <c r="Z57" i="6" s="1"/>
  <c r="Z56" i="6" a="1"/>
  <c r="Z56" i="6" s="1"/>
  <c r="U128" i="6" l="1" a="1"/>
  <c r="U104" i="6"/>
  <c r="AE80" i="6" a="1"/>
  <c r="AE80" i="6" s="1"/>
  <c r="AJ80" i="6" s="1" a="1"/>
  <c r="AJ80" i="6" s="1"/>
  <c r="Z81" i="6" a="1"/>
  <c r="Z81" i="6" s="1"/>
  <c r="Z80" i="6" a="1"/>
  <c r="Z80" i="6" s="1"/>
  <c r="AE81" i="6" a="1"/>
  <c r="AE81" i="6" s="1"/>
  <c r="AJ81" i="6" s="1" a="1"/>
  <c r="AJ81" i="6" s="1"/>
  <c r="AO56" i="6" a="1"/>
  <c r="AO56" i="6" s="1"/>
  <c r="AQ56" i="6" a="1"/>
  <c r="AQ56" i="6" s="1"/>
  <c r="AS56" i="6" s="1"/>
  <c r="AO57" i="6" a="1"/>
  <c r="AO57" i="6" s="1"/>
  <c r="AO81" i="6" l="1" a="1"/>
  <c r="AO81" i="6" s="1"/>
  <c r="AO80" i="6" a="1"/>
  <c r="AO80" i="6" s="1"/>
  <c r="AQ80" i="6" a="1"/>
  <c r="AQ80" i="6" s="1"/>
  <c r="AS80" i="6" s="1"/>
  <c r="AE104" i="6" a="1"/>
  <c r="AE104" i="6" s="1"/>
  <c r="AJ104" i="6" s="1" a="1"/>
  <c r="AJ104" i="6" s="1"/>
  <c r="Z105" i="6" a="1"/>
  <c r="Z105" i="6" s="1"/>
  <c r="AE105" i="6" a="1"/>
  <c r="AE105" i="6" s="1"/>
  <c r="AJ105" i="6" s="1" a="1"/>
  <c r="AJ105" i="6" s="1"/>
  <c r="Z104" i="6" a="1"/>
  <c r="Z104" i="6" s="1"/>
  <c r="U128" i="6"/>
  <c r="U152" i="6" a="1"/>
  <c r="AQ104" i="6" l="1" a="1"/>
  <c r="AQ104" i="6" s="1"/>
  <c r="AS104" i="6" s="1"/>
  <c r="AO104" i="6" a="1"/>
  <c r="AO104" i="6" s="1"/>
  <c r="AO105" i="6" a="1"/>
  <c r="AO105" i="6" s="1"/>
  <c r="U152" i="6"/>
  <c r="U176" i="6" a="1"/>
  <c r="AE128" i="6" a="1"/>
  <c r="AE128" i="6" s="1"/>
  <c r="AJ128" i="6" s="1" a="1"/>
  <c r="AJ128" i="6" s="1"/>
  <c r="Z128" i="6" a="1"/>
  <c r="Z128" i="6" s="1"/>
  <c r="Z129" i="6" a="1"/>
  <c r="Z129" i="6" s="1"/>
  <c r="AE129" i="6" a="1"/>
  <c r="AE129" i="6" s="1"/>
  <c r="AJ129" i="6" s="1" a="1"/>
  <c r="AJ129" i="6" s="1"/>
  <c r="AO129" i="6" l="1" a="1"/>
  <c r="AO129" i="6" s="1"/>
  <c r="U176" i="6"/>
  <c r="U200" i="6" a="1"/>
  <c r="AE152" i="6" a="1"/>
  <c r="AE152" i="6" s="1"/>
  <c r="AJ152" i="6" s="1" a="1"/>
  <c r="AJ152" i="6" s="1"/>
  <c r="Z152" i="6" a="1"/>
  <c r="Z152" i="6" s="1"/>
  <c r="Z153" i="6" a="1"/>
  <c r="Z153" i="6" s="1"/>
  <c r="AE153" i="6" a="1"/>
  <c r="AE153" i="6" s="1"/>
  <c r="AJ153" i="6" s="1" a="1"/>
  <c r="AJ153" i="6" s="1"/>
  <c r="AO128" i="6" a="1"/>
  <c r="AO128" i="6" s="1"/>
  <c r="AQ128" i="6" a="1"/>
  <c r="AQ128" i="6" s="1"/>
  <c r="AS128" i="6" s="1"/>
  <c r="AO153" i="6" l="1" a="1"/>
  <c r="AO153" i="6" s="1"/>
  <c r="AO152" i="6" a="1"/>
  <c r="AO152" i="6" s="1"/>
  <c r="AQ152" i="6" a="1"/>
  <c r="AQ152" i="6" s="1"/>
  <c r="AS152" i="6" s="1"/>
  <c r="U200" i="6"/>
  <c r="U224" i="6" a="1"/>
  <c r="AE176" i="6" a="1"/>
  <c r="AE176" i="6" s="1"/>
  <c r="AJ176" i="6" s="1" a="1"/>
  <c r="AJ176" i="6" s="1"/>
  <c r="AE177" i="6" a="1"/>
  <c r="AE177" i="6" s="1"/>
  <c r="AJ177" i="6" s="1" a="1"/>
  <c r="AJ177" i="6" s="1"/>
  <c r="Z177" i="6" a="1"/>
  <c r="Z177" i="6" s="1"/>
  <c r="Z176" i="6" a="1"/>
  <c r="Z176" i="6" s="1"/>
  <c r="AO177" i="6" l="1" a="1"/>
  <c r="AO177" i="6" s="1"/>
  <c r="AO176" i="6" a="1"/>
  <c r="AO176" i="6" s="1"/>
  <c r="AQ176" i="6" a="1"/>
  <c r="AQ176" i="6" s="1"/>
  <c r="AS176" i="6" s="1"/>
  <c r="U248" i="6" a="1"/>
  <c r="U224" i="6"/>
  <c r="Z201" i="6" a="1"/>
  <c r="Z201" i="6" s="1"/>
  <c r="AE201" i="6" a="1"/>
  <c r="AE201" i="6" s="1"/>
  <c r="AJ201" i="6" s="1" a="1"/>
  <c r="AJ201" i="6" s="1"/>
  <c r="AE200" i="6" a="1"/>
  <c r="AE200" i="6" s="1"/>
  <c r="AJ200" i="6" s="1" a="1"/>
  <c r="AJ200" i="6" s="1"/>
  <c r="Z200" i="6" a="1"/>
  <c r="Z200" i="6" s="1"/>
  <c r="U272" i="6" l="1" a="1"/>
  <c r="U248" i="6"/>
  <c r="AO200" i="6" a="1"/>
  <c r="AO200" i="6" s="1"/>
  <c r="AQ200" i="6" a="1"/>
  <c r="AQ200" i="6" s="1"/>
  <c r="AS200" i="6" s="1"/>
  <c r="AO201" i="6" a="1"/>
  <c r="AO201" i="6" s="1"/>
  <c r="Z225" i="6" a="1"/>
  <c r="Z225" i="6" s="1"/>
  <c r="Z224" i="6" a="1"/>
  <c r="Z224" i="6" s="1"/>
  <c r="AE225" i="6" a="1"/>
  <c r="AE225" i="6" s="1"/>
  <c r="AJ225" i="6" s="1" a="1"/>
  <c r="AJ225" i="6" s="1"/>
  <c r="AE224" i="6" a="1"/>
  <c r="AE224" i="6" s="1"/>
  <c r="AJ224" i="6" s="1" a="1"/>
  <c r="AJ224" i="6" s="1"/>
  <c r="AO225" i="6" l="1" a="1"/>
  <c r="AO225" i="6" s="1"/>
  <c r="AQ224" i="6" a="1"/>
  <c r="AQ224" i="6" s="1"/>
  <c r="AS224" i="6" s="1"/>
  <c r="AO224" i="6" a="1"/>
  <c r="AO224" i="6" s="1"/>
  <c r="AE248" i="6" a="1"/>
  <c r="AE248" i="6" s="1"/>
  <c r="AJ248" i="6" s="1" a="1"/>
  <c r="AJ248" i="6" s="1"/>
  <c r="Z249" i="6" a="1"/>
  <c r="Z249" i="6" s="1"/>
  <c r="Z248" i="6" a="1"/>
  <c r="Z248" i="6" s="1"/>
  <c r="AE249" i="6" a="1"/>
  <c r="AE249" i="6" s="1"/>
  <c r="AJ249" i="6" s="1" a="1"/>
  <c r="AJ249" i="6" s="1"/>
  <c r="U296" i="6" a="1"/>
  <c r="U272" i="6"/>
  <c r="AO249" i="6" l="1" a="1"/>
  <c r="AO249" i="6" s="1"/>
  <c r="U320" i="6" a="1"/>
  <c r="U296" i="6"/>
  <c r="AE273" i="6" a="1"/>
  <c r="AE273" i="6" s="1"/>
  <c r="AJ273" i="6" s="1" a="1"/>
  <c r="AJ273" i="6" s="1"/>
  <c r="Z273" i="6" a="1"/>
  <c r="Z273" i="6" s="1"/>
  <c r="Z272" i="6" a="1"/>
  <c r="Z272" i="6" s="1"/>
  <c r="AE272" i="6" a="1"/>
  <c r="AE272" i="6" s="1"/>
  <c r="AJ272" i="6" s="1" a="1"/>
  <c r="AJ272" i="6" s="1"/>
  <c r="AO248" i="6" a="1"/>
  <c r="AO248" i="6" s="1"/>
  <c r="AQ248" i="6" a="1"/>
  <c r="AQ248" i="6" s="1"/>
  <c r="AS248" i="6" s="1"/>
  <c r="AE297" i="6" l="1" a="1"/>
  <c r="AE297" i="6" s="1"/>
  <c r="AJ297" i="6" s="1" a="1"/>
  <c r="AJ297" i="6" s="1"/>
  <c r="AE296" i="6" a="1"/>
  <c r="AE296" i="6" s="1"/>
  <c r="AJ296" i="6" s="1" a="1"/>
  <c r="AJ296" i="6" s="1"/>
  <c r="Z296" i="6" a="1"/>
  <c r="Z296" i="6" s="1"/>
  <c r="Z297" i="6" a="1"/>
  <c r="Z297" i="6" s="1"/>
  <c r="AQ272" i="6" a="1"/>
  <c r="AQ272" i="6" s="1"/>
  <c r="AS272" i="6" s="1"/>
  <c r="AO272" i="6" a="1"/>
  <c r="AO272" i="6" s="1"/>
  <c r="AO273" i="6" a="1"/>
  <c r="AO273" i="6" s="1"/>
  <c r="U344" i="6" a="1"/>
  <c r="U320" i="6"/>
  <c r="AO297" i="6" l="1" a="1"/>
  <c r="AO297" i="6" s="1"/>
  <c r="AE321" i="6" a="1"/>
  <c r="AE321" i="6" s="1"/>
  <c r="AJ321" i="6" s="1" a="1"/>
  <c r="AJ321" i="6" s="1"/>
  <c r="Z321" i="6" a="1"/>
  <c r="Z321" i="6" s="1"/>
  <c r="Z320" i="6" a="1"/>
  <c r="Z320" i="6" s="1"/>
  <c r="AE320" i="6" a="1"/>
  <c r="AE320" i="6" s="1"/>
  <c r="AJ320" i="6" s="1" a="1"/>
  <c r="AJ320" i="6" s="1"/>
  <c r="U344" i="6"/>
  <c r="U368" i="6" a="1"/>
  <c r="AQ296" i="6" a="1"/>
  <c r="AQ296" i="6" s="1"/>
  <c r="AS296" i="6" s="1"/>
  <c r="AO296" i="6" a="1"/>
  <c r="AO296" i="6" s="1"/>
  <c r="AO321" i="6" l="1" a="1"/>
  <c r="AO321" i="6" s="1"/>
  <c r="AO320" i="6" a="1"/>
  <c r="AO320" i="6" s="1"/>
  <c r="AQ320" i="6" a="1"/>
  <c r="AQ320" i="6" s="1"/>
  <c r="AS320" i="6" s="1"/>
  <c r="U368" i="6"/>
  <c r="U392" i="6" a="1"/>
  <c r="Z345" i="6" a="1"/>
  <c r="Z345" i="6" s="1"/>
  <c r="AE344" i="6" a="1"/>
  <c r="AE344" i="6" s="1"/>
  <c r="AJ344" i="6" s="1" a="1"/>
  <c r="AJ344" i="6" s="1"/>
  <c r="AE345" i="6" a="1"/>
  <c r="AE345" i="6" s="1"/>
  <c r="AJ345" i="6" s="1" a="1"/>
  <c r="AJ345" i="6" s="1"/>
  <c r="Z344" i="6" a="1"/>
  <c r="Z344" i="6" s="1"/>
  <c r="AO345" i="6" l="1" a="1"/>
  <c r="AO345" i="6" s="1"/>
  <c r="U416" i="6" a="1"/>
  <c r="U392" i="6"/>
  <c r="AE369" i="6" a="1"/>
  <c r="AE369" i="6" s="1"/>
  <c r="AJ369" i="6" s="1" a="1"/>
  <c r="AJ369" i="6" s="1"/>
  <c r="Z369" i="6" a="1"/>
  <c r="Z369" i="6" s="1"/>
  <c r="AE368" i="6" a="1"/>
  <c r="AE368" i="6" s="1"/>
  <c r="AJ368" i="6" s="1" a="1"/>
  <c r="AJ368" i="6" s="1"/>
  <c r="Z368" i="6" a="1"/>
  <c r="Z368" i="6" s="1"/>
  <c r="AQ344" i="6" a="1"/>
  <c r="AQ344" i="6" s="1"/>
  <c r="AS344" i="6" s="1"/>
  <c r="AO344" i="6" a="1"/>
  <c r="AO344" i="6" s="1"/>
  <c r="AO369" i="6" l="1" a="1"/>
  <c r="AO369" i="6" s="1"/>
  <c r="AQ368" i="6" a="1"/>
  <c r="AQ368" i="6" s="1"/>
  <c r="AS368" i="6" s="1"/>
  <c r="AO368" i="6" a="1"/>
  <c r="AO368" i="6" s="1"/>
  <c r="AE393" i="6" a="1"/>
  <c r="AE393" i="6" s="1"/>
  <c r="AJ393" i="6" s="1" a="1"/>
  <c r="AJ393" i="6" s="1"/>
  <c r="Z393" i="6" a="1"/>
  <c r="Z393" i="6" s="1"/>
  <c r="Z392" i="6" a="1"/>
  <c r="Z392" i="6" s="1"/>
  <c r="AE392" i="6" a="1"/>
  <c r="AE392" i="6" s="1"/>
  <c r="AJ392" i="6" s="1" a="1"/>
  <c r="AJ392" i="6" s="1"/>
  <c r="U416" i="6"/>
  <c r="U440" i="6" a="1"/>
  <c r="AO393" i="6" l="1" a="1"/>
  <c r="AO393" i="6" s="1"/>
  <c r="AE416" i="6" a="1"/>
  <c r="AE416" i="6" s="1"/>
  <c r="AJ416" i="6" s="1" a="1"/>
  <c r="AJ416" i="6" s="1"/>
  <c r="AE417" i="6" a="1"/>
  <c r="AE417" i="6" s="1"/>
  <c r="AJ417" i="6" s="1" a="1"/>
  <c r="AJ417" i="6" s="1"/>
  <c r="Z416" i="6" a="1"/>
  <c r="Z416" i="6" s="1"/>
  <c r="Z417" i="6" a="1"/>
  <c r="Z417" i="6" s="1"/>
  <c r="U440" i="6"/>
  <c r="U464" i="6" a="1"/>
  <c r="AO392" i="6" a="1"/>
  <c r="AO392" i="6" s="1"/>
  <c r="AQ392" i="6" a="1"/>
  <c r="AQ392" i="6" s="1"/>
  <c r="AS392" i="6" s="1"/>
  <c r="U488" i="6" l="1" a="1"/>
  <c r="U464" i="6"/>
  <c r="AO416" i="6" a="1"/>
  <c r="AO416" i="6" s="1"/>
  <c r="AQ416" i="6" a="1"/>
  <c r="AQ416" i="6" s="1"/>
  <c r="AS416" i="6" s="1"/>
  <c r="AE440" i="6" a="1"/>
  <c r="AE440" i="6" s="1"/>
  <c r="AJ440" i="6" s="1" a="1"/>
  <c r="AJ440" i="6" s="1"/>
  <c r="Z441" i="6" a="1"/>
  <c r="Z441" i="6" s="1"/>
  <c r="AE441" i="6" a="1"/>
  <c r="AE441" i="6" s="1"/>
  <c r="AJ441" i="6" s="1" a="1"/>
  <c r="AJ441" i="6" s="1"/>
  <c r="Z440" i="6" a="1"/>
  <c r="Z440" i="6" s="1"/>
  <c r="AO417" i="6" a="1"/>
  <c r="AO417" i="6" s="1"/>
  <c r="AO441" i="6" l="1" a="1"/>
  <c r="AO441" i="6" s="1"/>
  <c r="AO440" i="6" a="1"/>
  <c r="AO440" i="6" s="1"/>
  <c r="AQ440" i="6" a="1"/>
  <c r="AQ440" i="6" s="1"/>
  <c r="AS440" i="6" s="1"/>
  <c r="AE464" i="6" a="1"/>
  <c r="AE464" i="6" s="1"/>
  <c r="AJ464" i="6" s="1" a="1"/>
  <c r="AJ464" i="6" s="1"/>
  <c r="AE465" i="6" a="1"/>
  <c r="AE465" i="6" s="1"/>
  <c r="AJ465" i="6" s="1" a="1"/>
  <c r="AJ465" i="6" s="1"/>
  <c r="Z464" i="6" a="1"/>
  <c r="Z464" i="6" s="1"/>
  <c r="Z465" i="6" a="1"/>
  <c r="Z465" i="6" s="1"/>
  <c r="U488" i="6"/>
  <c r="U512" i="6" a="1"/>
  <c r="U536" i="6" l="1" a="1"/>
  <c r="U512" i="6"/>
  <c r="AE489" i="6" a="1"/>
  <c r="AE489" i="6" s="1"/>
  <c r="AJ489" i="6" s="1" a="1"/>
  <c r="AJ489" i="6" s="1"/>
  <c r="AE488" i="6" a="1"/>
  <c r="AE488" i="6" s="1"/>
  <c r="AJ488" i="6" s="1" a="1"/>
  <c r="AJ488" i="6" s="1"/>
  <c r="Z488" i="6" a="1"/>
  <c r="Z488" i="6" s="1"/>
  <c r="Z489" i="6" a="1"/>
  <c r="Z489" i="6" s="1"/>
  <c r="AO464" i="6" a="1"/>
  <c r="AO464" i="6" s="1"/>
  <c r="AQ464" i="6" a="1"/>
  <c r="AQ464" i="6" s="1"/>
  <c r="AS464" i="6" s="1"/>
  <c r="AO465" i="6" a="1"/>
  <c r="AO465" i="6" s="1"/>
  <c r="AO489" i="6" l="1" a="1"/>
  <c r="AO489" i="6" s="1"/>
  <c r="AO488" i="6" a="1"/>
  <c r="AO488" i="6" s="1"/>
  <c r="AQ488" i="6" a="1"/>
  <c r="AQ488" i="6" s="1"/>
  <c r="AS488" i="6" s="1"/>
  <c r="AE513" i="6" a="1"/>
  <c r="AE513" i="6" s="1"/>
  <c r="AJ513" i="6" s="1" a="1"/>
  <c r="AJ513" i="6" s="1"/>
  <c r="AE512" i="6" a="1"/>
  <c r="AE512" i="6" s="1"/>
  <c r="AJ512" i="6" s="1" a="1"/>
  <c r="AJ512" i="6" s="1"/>
  <c r="Z513" i="6" a="1"/>
  <c r="Z513" i="6" s="1"/>
  <c r="Z512" i="6" a="1"/>
  <c r="Z512" i="6" s="1"/>
  <c r="U560" i="6" a="1"/>
  <c r="U536" i="6"/>
  <c r="U584" i="6" l="1" a="1"/>
  <c r="U584" i="6" s="1"/>
  <c r="U560" i="6"/>
  <c r="AQ512" i="6" a="1"/>
  <c r="AQ512" i="6" s="1"/>
  <c r="AS512" i="6" s="1"/>
  <c r="AO512" i="6" a="1"/>
  <c r="AO512" i="6" s="1"/>
  <c r="AE537" i="6" a="1"/>
  <c r="AE537" i="6" s="1"/>
  <c r="AJ537" i="6" s="1" a="1"/>
  <c r="AJ537" i="6" s="1"/>
  <c r="Z537" i="6" a="1"/>
  <c r="Z537" i="6" s="1"/>
  <c r="AE536" i="6" a="1"/>
  <c r="AE536" i="6" s="1"/>
  <c r="AJ536" i="6" s="1" a="1"/>
  <c r="AJ536" i="6" s="1"/>
  <c r="Z536" i="6" a="1"/>
  <c r="Z536" i="6" s="1"/>
  <c r="AO513" i="6" a="1"/>
  <c r="AO513" i="6" s="1"/>
  <c r="AO537" i="6" l="1" a="1"/>
  <c r="AO537" i="6" s="1"/>
  <c r="AQ536" i="6" a="1"/>
  <c r="AQ536" i="6" s="1"/>
  <c r="AS536" i="6" s="1"/>
  <c r="AO536" i="6" a="1"/>
  <c r="AO536" i="6" s="1"/>
  <c r="AE561" i="6" a="1"/>
  <c r="AE561" i="6" s="1"/>
  <c r="AJ561" i="6" s="1" a="1"/>
  <c r="AJ561" i="6" s="1"/>
  <c r="AE560" i="6" a="1"/>
  <c r="AE560" i="6" s="1"/>
  <c r="AJ560" i="6" s="1" a="1"/>
  <c r="AJ560" i="6" s="1"/>
  <c r="Z561" i="6" a="1"/>
  <c r="Z561" i="6" s="1"/>
  <c r="Z560" i="6" a="1"/>
  <c r="Z560" i="6" s="1"/>
  <c r="AE584" i="6" a="1"/>
  <c r="AE584" i="6" s="1"/>
  <c r="AJ584" i="6" s="1" a="1"/>
  <c r="AJ584" i="6" s="1"/>
  <c r="Z584" i="6" a="1"/>
  <c r="Z584" i="6" s="1"/>
  <c r="AE585" i="6" a="1"/>
  <c r="AE585" i="6" s="1"/>
  <c r="AJ585" i="6" s="1" a="1"/>
  <c r="AJ585" i="6" s="1"/>
  <c r="Z585" i="6" a="1"/>
  <c r="Z585" i="6" s="1"/>
  <c r="AO561" i="6" l="1" a="1"/>
  <c r="AO561" i="6" s="1"/>
  <c r="AQ584" i="6" a="1"/>
  <c r="AQ584" i="6" s="1"/>
  <c r="AS584" i="6" s="1"/>
  <c r="AO584" i="6" a="1"/>
  <c r="AO584" i="6" s="1"/>
  <c r="AO585" i="6" a="1"/>
  <c r="AO585" i="6" s="1"/>
  <c r="AQ560" i="6" a="1"/>
  <c r="AQ560" i="6" s="1"/>
  <c r="AS560" i="6" s="1"/>
  <c r="AO560" i="6" a="1"/>
  <c r="AO560" i="6" s="1"/>
  <c r="R13" i="6" a="1"/>
  <c r="R12" i="6" a="1"/>
  <c r="R12" i="6" l="1"/>
  <c r="R13" i="6"/>
  <c r="V6" i="6" a="1"/>
  <c r="V6" i="6" s="1"/>
  <c r="W12" i="6" a="1"/>
  <c r="W12" i="6" l="1"/>
  <c r="AB12" i="6" s="1" a="1"/>
  <c r="AB12" i="6" s="1"/>
  <c r="AB13" i="6" a="1"/>
  <c r="AB13" i="6" s="1"/>
  <c r="AG12" i="6" l="1" a="1"/>
  <c r="AG12" i="6" s="1"/>
  <c r="U18" i="6" s="1" a="1"/>
  <c r="U18" i="6" s="1"/>
  <c r="D19" i="7" s="1" a="1"/>
  <c r="D19" i="7" s="1"/>
  <c r="X22" i="7" l="1" a="1"/>
  <c r="X22" i="7" s="1"/>
  <c r="X7" i="7" a="1"/>
  <c r="X7" i="7" s="1"/>
  <c r="X8" i="7" a="1"/>
  <c r="X8" i="7" s="1"/>
  <c r="Z18" i="6" a="1"/>
  <c r="Z18" i="6" s="1"/>
  <c r="Z19" i="6" a="1"/>
  <c r="Z19" i="6" s="1"/>
  <c r="I19" i="7" l="1" a="1"/>
  <c r="I19" i="7" s="1"/>
  <c r="AC17" i="7" s="1" a="1"/>
  <c r="AC17" i="7" s="1"/>
  <c r="S7" i="7" l="1" a="1"/>
  <c r="S7" i="7" s="1"/>
  <c r="AC7" i="7" s="1" a="1"/>
  <c r="AC7" i="7" s="1"/>
  <c r="AC12" i="7" s="1" a="1"/>
  <c r="AC12" i="7" l="1"/>
  <c r="AC8" i="7" a="1"/>
  <c r="AC8" i="7" s="1"/>
  <c r="AC13" i="7" s="1" a="1"/>
  <c r="AC13" i="7" l="1"/>
  <c r="X12" i="7" s="1" a="1"/>
  <c r="X12" i="7" s="1"/>
  <c r="X17" i="7" s="1" a="1"/>
  <c r="X17" i="7" s="1"/>
  <c r="AD20" i="7" s="1" a="1"/>
  <c r="AD20" i="7" s="1"/>
  <c r="Y18" i="7" l="1" a="1"/>
  <c r="Y18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<sst xmlns="http://schemas.openxmlformats.org/spreadsheetml/2006/main" count="256" uniqueCount="53">
  <si>
    <t>A</t>
  </si>
  <si>
    <t>q</t>
  </si>
  <si>
    <t>n</t>
  </si>
  <si>
    <t>y</t>
  </si>
  <si>
    <t>c</t>
  </si>
  <si>
    <t>z</t>
  </si>
  <si>
    <t>b</t>
  </si>
  <si>
    <t>γ1</t>
  </si>
  <si>
    <t>γ2</t>
  </si>
  <si>
    <t>η</t>
  </si>
  <si>
    <t>τ</t>
  </si>
  <si>
    <t>β</t>
  </si>
  <si>
    <t>t</t>
  </si>
  <si>
    <t>Message</t>
  </si>
  <si>
    <t>Hash:</t>
  </si>
  <si>
    <t>c=SampleInBall(h)</t>
  </si>
  <si>
    <t>Signature</t>
  </si>
  <si>
    <t>c = SampleInBall(h)</t>
  </si>
  <si>
    <t>valid Sig. Found:</t>
  </si>
  <si>
    <t xml:space="preserve">multiplied by A </t>
  </si>
  <si>
    <t>HighBits of 
Ay</t>
  </si>
  <si>
    <t>challenge polynomial</t>
  </si>
  <si>
    <t>response vector</t>
  </si>
  <si>
    <t>randomly generated vectors y</t>
  </si>
  <si>
    <t>security check</t>
  </si>
  <si>
    <t>valid?</t>
  </si>
  <si>
    <t>Message (M)</t>
  </si>
  <si>
    <t>SampleInBall(h')</t>
  </si>
  <si>
    <t>↓</t>
  </si>
  <si>
    <t>←</t>
  </si>
  <si>
    <t>2^256+1</t>
  </si>
  <si>
    <t>Please note that the size of the matrices and vectors also scales with the security level.</t>
  </si>
  <si>
    <t>This is a test message</t>
  </si>
  <si>
    <t>ML-DSA-44</t>
  </si>
  <si>
    <t>ML-DSA-65</t>
  </si>
  <si>
    <t>ML-DSA-87</t>
  </si>
  <si>
    <t>check: ||z||&lt;γ1-β</t>
  </si>
  <si>
    <r>
      <t>s</t>
    </r>
    <r>
      <rPr>
        <b/>
        <vertAlign val="subscript"/>
        <sz val="14"/>
        <rFont val="Aptos Narrow"/>
        <family val="2"/>
        <scheme val="minor"/>
      </rPr>
      <t>1</t>
    </r>
  </si>
  <si>
    <r>
      <t>s</t>
    </r>
    <r>
      <rPr>
        <b/>
        <vertAlign val="subscript"/>
        <sz val="14"/>
        <rFont val="Aptos Narrow"/>
        <family val="2"/>
        <scheme val="minor"/>
      </rPr>
      <t>2</t>
    </r>
  </si>
  <si>
    <t>Hash: 
M with w1</t>
  </si>
  <si>
    <r>
      <t>Hash(M|w</t>
    </r>
    <r>
      <rPr>
        <b/>
        <vertAlign val="subscript"/>
        <sz val="11"/>
        <color theme="1"/>
        <rFont val="Aptos Narrow"/>
        <family val="2"/>
        <scheme val="minor"/>
      </rPr>
      <t>1</t>
    </r>
    <r>
      <rPr>
        <b/>
        <sz val="11"/>
        <color theme="1"/>
        <rFont val="Aptos Narrow"/>
        <family val="2"/>
        <scheme val="minor"/>
      </rPr>
      <t>)</t>
    </r>
  </si>
  <si>
    <r>
      <t>h'=Hash(M|w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')</t>
    </r>
  </si>
  <si>
    <r>
      <t>w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'=HighBits(Az-ct)</t>
    </r>
  </si>
  <si>
    <t>VERIFICATION</t>
  </si>
  <si>
    <r>
      <t>z=y+c·s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</si>
  <si>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Ay-c·s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</si>
  <si>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LowBits(Ay-c·s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</t>
    </r>
  </si>
  <si>
    <r>
      <t>w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= HighBits(A·y)</t>
    </r>
  </si>
  <si>
    <t>A·y</t>
  </si>
  <si>
    <r>
      <t>w</t>
    </r>
    <r>
      <rPr>
        <b/>
        <vertAlign val="subscript"/>
        <sz val="11"/>
        <color theme="1"/>
        <rFont val="Aptos Narrow"/>
        <family val="2"/>
        <scheme val="minor"/>
      </rPr>
      <t>1</t>
    </r>
    <r>
      <rPr>
        <b/>
        <sz val="11"/>
        <color theme="1"/>
        <rFont val="Aptos Narrow"/>
        <family val="2"/>
        <scheme val="minor"/>
      </rPr>
      <t>= HighBits(A·y)</t>
    </r>
  </si>
  <si>
    <t>A·z</t>
  </si>
  <si>
    <t>c·t</t>
  </si>
  <si>
    <t>A·z - c·t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</si>
</sst>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7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16"/>
      <color theme="1"/>
      <name val="Aptos Narrow"/>
      <family val="2"/>
    </font>
    <font>
      <b/>
      <vertAlign val="subscript"/>
      <sz val="14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i/>
      <sz val="1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vertical="center"/>
    </xf>
    <xf numFmtId="0" fontId="3" fillId="3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5" borderId="0" xfId="0" applyFont="1" applyFill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1">
    <cellStyle name="Standard" xfId="0" builtinId="0"/>
  </cellStyles>
  <dxfs count="6">
    <dxf>
      <fill>
        <patternFill>
          <bgColor theme="6" tint="0.59996337778862885"/>
        </patternFill>
      </fill>
    </dxf>
    <dxf>
      <fill>
        <patternFill>
          <bgColor theme="5" tint="0.39994506668294322"/>
        </patternFill>
      </fill>
    </dxf>
    <dxf>
      <numFmt numFmtId="164" formatCode=";;;"/>
      <fill>
        <patternFill patternType="none">
          <bgColor auto="1"/>
        </patternFill>
      </fill>
      <border>
        <left/>
        <right/>
        <top/>
        <bottom/>
      </border>
    </dxf>
    <dxf>
      <numFmt numFmtId="164" formatCode=";;;"/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numFmt numFmtId="164" formatCode=";;;"/>
      <fill>
        <patternFill patternType="none">
          <bgColor auto="1"/>
        </patternFill>
      </fill>
      <border>
        <left/>
        <right/>
        <top/>
        <bottom/>
      </border>
    </dxf>
    <dxf>
      <numFmt numFmtId="164" formatCode=";;;"/>
      <fill>
        <patternFill patternType="none">
          <bgColor auto="1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131858</xdr:colOff>
      <xdr:row>8</xdr:row>
      <xdr:rowOff>72390</xdr:rowOff>
    </xdr:from>
    <xdr:to>
      <xdr:col>4</xdr:col>
      <xdr:colOff>245745</xdr:colOff>
      <xdr:row>11</xdr:row>
      <xdr:rowOff>156210</xdr:rowOff>
    </xdr:to>
    <xdr:sp macro="" textlink="">
      <xdr:nvSpPr>
        <xdr:cNvPr id="2" name="Eckige Klammer links 1">
          <a:extLst>
            <a:ext uri="{FF2B5EF4-FFF2-40B4-BE49-F238E27FC236}">
              <a16:creationId xmlns:a16="http://schemas.microsoft.com/office/drawing/2014/main" id="{B5C971DC-68CE-4C65-806E-F865D12ED535}"/>
            </a:ext>
          </a:extLst>
        </xdr:cNvPr>
        <xdr:cNvSpPr/>
      </xdr:nvSpPr>
      <xdr:spPr>
        <a:xfrm>
          <a:off x="1320578" y="1901190"/>
          <a:ext cx="113887" cy="76962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38100</xdr:colOff>
      <xdr:row>8</xdr:row>
      <xdr:rowOff>53340</xdr:rowOff>
    </xdr:from>
    <xdr:to>
      <xdr:col>9</xdr:col>
      <xdr:colOff>160020</xdr:colOff>
      <xdr:row>11</xdr:row>
      <xdr:rowOff>160020</xdr:rowOff>
    </xdr:to>
    <xdr:sp macro="" textlink="">
      <xdr:nvSpPr>
        <xdr:cNvPr id="3" name="Eckige Klammer links 2">
          <a:extLst>
            <a:ext uri="{FF2B5EF4-FFF2-40B4-BE49-F238E27FC236}">
              <a16:creationId xmlns:a16="http://schemas.microsoft.com/office/drawing/2014/main" id="{BEA2006A-C5AC-4F7F-9877-48054C0C8F15}"/>
            </a:ext>
          </a:extLst>
        </xdr:cNvPr>
        <xdr:cNvSpPr/>
      </xdr:nvSpPr>
      <xdr:spPr>
        <a:xfrm rot="10800000">
          <a:off x="5387340" y="1885950"/>
          <a:ext cx="120015" cy="1015365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144780</xdr:colOff>
      <xdr:row>4</xdr:row>
      <xdr:rowOff>38100</xdr:rowOff>
    </xdr:from>
    <xdr:to>
      <xdr:col>4</xdr:col>
      <xdr:colOff>236996</xdr:colOff>
      <xdr:row>7</xdr:row>
      <xdr:rowOff>148590</xdr:rowOff>
    </xdr:to>
    <xdr:sp macro="" textlink="">
      <xdr:nvSpPr>
        <xdr:cNvPr id="4" name="Eckige Klammer links 3">
          <a:extLst>
            <a:ext uri="{FF2B5EF4-FFF2-40B4-BE49-F238E27FC236}">
              <a16:creationId xmlns:a16="http://schemas.microsoft.com/office/drawing/2014/main" id="{027347DB-4CF5-40B7-8061-2620FDE54647}"/>
            </a:ext>
          </a:extLst>
        </xdr:cNvPr>
        <xdr:cNvSpPr/>
      </xdr:nvSpPr>
      <xdr:spPr>
        <a:xfrm>
          <a:off x="1333500" y="952500"/>
          <a:ext cx="92216" cy="79629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14</xdr:col>
      <xdr:colOff>22860</xdr:colOff>
      <xdr:row>4</xdr:row>
      <xdr:rowOff>30480</xdr:rowOff>
    </xdr:from>
    <xdr:to>
      <xdr:col>14</xdr:col>
      <xdr:colOff>144780</xdr:colOff>
      <xdr:row>7</xdr:row>
      <xdr:rowOff>137160</xdr:rowOff>
    </xdr:to>
    <xdr:sp macro="" textlink="">
      <xdr:nvSpPr>
        <xdr:cNvPr id="5" name="Eckige Klammer links 4">
          <a:extLst>
            <a:ext uri="{FF2B5EF4-FFF2-40B4-BE49-F238E27FC236}">
              <a16:creationId xmlns:a16="http://schemas.microsoft.com/office/drawing/2014/main" id="{37F7091A-0EF0-426C-82AE-237C32A47CC8}"/>
            </a:ext>
          </a:extLst>
        </xdr:cNvPr>
        <xdr:cNvSpPr/>
      </xdr:nvSpPr>
      <xdr:spPr>
        <a:xfrm rot="10800000">
          <a:off x="6861810" y="718185"/>
          <a:ext cx="120015" cy="1022985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131858</xdr:colOff>
      <xdr:row>12</xdr:row>
      <xdr:rowOff>72390</xdr:rowOff>
    </xdr:from>
    <xdr:to>
      <xdr:col>4</xdr:col>
      <xdr:colOff>245745</xdr:colOff>
      <xdr:row>15</xdr:row>
      <xdr:rowOff>156210</xdr:rowOff>
    </xdr:to>
    <xdr:sp macro="" textlink="">
      <xdr:nvSpPr>
        <xdr:cNvPr id="6" name="Eckige Klammer links 5">
          <a:extLst>
            <a:ext uri="{FF2B5EF4-FFF2-40B4-BE49-F238E27FC236}">
              <a16:creationId xmlns:a16="http://schemas.microsoft.com/office/drawing/2014/main" id="{6BFE9B0E-64F7-4F3F-8C95-56A9230870BD}"/>
            </a:ext>
          </a:extLst>
        </xdr:cNvPr>
        <xdr:cNvSpPr/>
      </xdr:nvSpPr>
      <xdr:spPr>
        <a:xfrm>
          <a:off x="1320578" y="2815590"/>
          <a:ext cx="113887" cy="76962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38100</xdr:colOff>
      <xdr:row>12</xdr:row>
      <xdr:rowOff>53340</xdr:rowOff>
    </xdr:from>
    <xdr:to>
      <xdr:col>9</xdr:col>
      <xdr:colOff>160020</xdr:colOff>
      <xdr:row>15</xdr:row>
      <xdr:rowOff>160020</xdr:rowOff>
    </xdr:to>
    <xdr:sp macro="" textlink="">
      <xdr:nvSpPr>
        <xdr:cNvPr id="7" name="Eckige Klammer links 6">
          <a:extLst>
            <a:ext uri="{FF2B5EF4-FFF2-40B4-BE49-F238E27FC236}">
              <a16:creationId xmlns:a16="http://schemas.microsoft.com/office/drawing/2014/main" id="{60498403-24D3-4199-A1BD-1E204487E421}"/>
            </a:ext>
          </a:extLst>
        </xdr:cNvPr>
        <xdr:cNvSpPr/>
      </xdr:nvSpPr>
      <xdr:spPr>
        <a:xfrm rot="10800000">
          <a:off x="5387340" y="3028950"/>
          <a:ext cx="120015" cy="1015365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oneCellAnchor>
    <xdr:from>
      <xdr:col>13</xdr:col>
      <xdr:colOff>108585</xdr:colOff>
      <xdr:row>10</xdr:row>
      <xdr:rowOff>186690</xdr:rowOff>
    </xdr:from>
    <xdr:ext cx="65" cy="172227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5BF965F4-ABDC-4D2A-9582-CC3E454BB073}"/>
            </a:ext>
          </a:extLst>
        </xdr:cNvPr>
        <xdr:cNvSpPr txBox="1"/>
      </xdr:nvSpPr>
      <xdr:spPr>
        <a:xfrm>
          <a:off x="6648450" y="270129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twoCellAnchor>
    <xdr:from>
      <xdr:col>4</xdr:col>
      <xdr:colOff>141383</xdr:colOff>
      <xdr:row>16</xdr:row>
      <xdr:rowOff>72390</xdr:rowOff>
    </xdr:from>
    <xdr:to>
      <xdr:col>4</xdr:col>
      <xdr:colOff>245745</xdr:colOff>
      <xdr:row>19</xdr:row>
      <xdr:rowOff>156210</xdr:rowOff>
    </xdr:to>
    <xdr:sp macro="" textlink="">
      <xdr:nvSpPr>
        <xdr:cNvPr id="9" name="Eckige Klammer links 8">
          <a:extLst>
            <a:ext uri="{FF2B5EF4-FFF2-40B4-BE49-F238E27FC236}">
              <a16:creationId xmlns:a16="http://schemas.microsoft.com/office/drawing/2014/main" id="{B050C185-BE31-4114-BD1E-FB5B95A58B72}"/>
            </a:ext>
          </a:extLst>
        </xdr:cNvPr>
        <xdr:cNvSpPr/>
      </xdr:nvSpPr>
      <xdr:spPr>
        <a:xfrm>
          <a:off x="1330103" y="3729990"/>
          <a:ext cx="104362" cy="76962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38100</xdr:colOff>
      <xdr:row>16</xdr:row>
      <xdr:rowOff>53340</xdr:rowOff>
    </xdr:from>
    <xdr:to>
      <xdr:col>9</xdr:col>
      <xdr:colOff>160020</xdr:colOff>
      <xdr:row>19</xdr:row>
      <xdr:rowOff>160020</xdr:rowOff>
    </xdr:to>
    <xdr:sp macro="" textlink="">
      <xdr:nvSpPr>
        <xdr:cNvPr id="10" name="Eckige Klammer links 9">
          <a:extLst>
            <a:ext uri="{FF2B5EF4-FFF2-40B4-BE49-F238E27FC236}">
              <a16:creationId xmlns:a16="http://schemas.microsoft.com/office/drawing/2014/main" id="{02A3BACA-7E77-46A8-9FB0-8B7CF4D0F0FE}"/>
            </a:ext>
          </a:extLst>
        </xdr:cNvPr>
        <xdr:cNvSpPr/>
      </xdr:nvSpPr>
      <xdr:spPr>
        <a:xfrm rot="10800000">
          <a:off x="5387340" y="4171950"/>
          <a:ext cx="120015" cy="1015365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144780</xdr:colOff>
      <xdr:row>2</xdr:row>
      <xdr:rowOff>38100</xdr:rowOff>
    </xdr:from>
    <xdr:to>
      <xdr:col>4</xdr:col>
      <xdr:colOff>236996</xdr:colOff>
      <xdr:row>5</xdr:row>
      <xdr:rowOff>148590</xdr:rowOff>
    </xdr:to>
    <xdr:sp macro="" textlink="">
      <xdr:nvSpPr>
        <xdr:cNvPr id="2" name="Eckige Klammer links 1">
          <a:extLst>
            <a:ext uri="{FF2B5EF4-FFF2-40B4-BE49-F238E27FC236}">
              <a16:creationId xmlns:a16="http://schemas.microsoft.com/office/drawing/2014/main" id="{FDF15814-3E91-4DFB-B293-DAC6AFB378A2}"/>
            </a:ext>
          </a:extLst>
        </xdr:cNvPr>
        <xdr:cNvSpPr/>
      </xdr:nvSpPr>
      <xdr:spPr>
        <a:xfrm>
          <a:off x="1335405" y="952500"/>
          <a:ext cx="88406" cy="79629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14</xdr:col>
      <xdr:colOff>22860</xdr:colOff>
      <xdr:row>2</xdr:row>
      <xdr:rowOff>30480</xdr:rowOff>
    </xdr:from>
    <xdr:to>
      <xdr:col>14</xdr:col>
      <xdr:colOff>144780</xdr:colOff>
      <xdr:row>5</xdr:row>
      <xdr:rowOff>137160</xdr:rowOff>
    </xdr:to>
    <xdr:sp macro="" textlink="">
      <xdr:nvSpPr>
        <xdr:cNvPr id="3" name="Eckige Klammer links 2">
          <a:extLst>
            <a:ext uri="{FF2B5EF4-FFF2-40B4-BE49-F238E27FC236}">
              <a16:creationId xmlns:a16="http://schemas.microsoft.com/office/drawing/2014/main" id="{F17EBFB2-84A4-4C29-A51E-1CF45187BE6A}"/>
            </a:ext>
          </a:extLst>
        </xdr:cNvPr>
        <xdr:cNvSpPr/>
      </xdr:nvSpPr>
      <xdr:spPr>
        <a:xfrm rot="10800000">
          <a:off x="4187190" y="946785"/>
          <a:ext cx="120015" cy="794385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141383</xdr:colOff>
      <xdr:row>6</xdr:row>
      <xdr:rowOff>72390</xdr:rowOff>
    </xdr:from>
    <xdr:to>
      <xdr:col>4</xdr:col>
      <xdr:colOff>245745</xdr:colOff>
      <xdr:row>9</xdr:row>
      <xdr:rowOff>156210</xdr:rowOff>
    </xdr:to>
    <xdr:sp macro="" textlink="">
      <xdr:nvSpPr>
        <xdr:cNvPr id="4" name="Eckige Klammer links 3">
          <a:extLst>
            <a:ext uri="{FF2B5EF4-FFF2-40B4-BE49-F238E27FC236}">
              <a16:creationId xmlns:a16="http://schemas.microsoft.com/office/drawing/2014/main" id="{799EF6AA-25BF-44D1-83E6-6512DE382840}"/>
            </a:ext>
          </a:extLst>
        </xdr:cNvPr>
        <xdr:cNvSpPr/>
      </xdr:nvSpPr>
      <xdr:spPr>
        <a:xfrm>
          <a:off x="1332008" y="3729990"/>
          <a:ext cx="106267" cy="76962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38100</xdr:colOff>
      <xdr:row>6</xdr:row>
      <xdr:rowOff>53340</xdr:rowOff>
    </xdr:from>
    <xdr:to>
      <xdr:col>9</xdr:col>
      <xdr:colOff>160020</xdr:colOff>
      <xdr:row>9</xdr:row>
      <xdr:rowOff>160020</xdr:rowOff>
    </xdr:to>
    <xdr:sp macro="" textlink="">
      <xdr:nvSpPr>
        <xdr:cNvPr id="5" name="Eckige Klammer links 4">
          <a:extLst>
            <a:ext uri="{FF2B5EF4-FFF2-40B4-BE49-F238E27FC236}">
              <a16:creationId xmlns:a16="http://schemas.microsoft.com/office/drawing/2014/main" id="{DEFE3E25-8A20-48C8-8D54-64ED2D65035D}"/>
            </a:ext>
          </a:extLst>
        </xdr:cNvPr>
        <xdr:cNvSpPr/>
      </xdr:nvSpPr>
      <xdr:spPr>
        <a:xfrm rot="10800000">
          <a:off x="2712720" y="3714750"/>
          <a:ext cx="120015" cy="786765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01029-3A6F-4F77-AD16-DA57A905C2FA}">
  <dimension ref="B1:AY1660"/>
  <sheetViews>
    <sheetView showGridLines="0" showRowColHeaders="0" tabSelected="1" zoomScale="80" zoomScaleNormal="80" workbookViewId="0">
      <selection activeCell="V3" sqref="V3:AA4"/>
    </sheetView>
  </sheetViews>
  <sheetFormatPr baseColWidth="10" defaultColWidth="4.44140625" defaultRowHeight="18" customHeight="1" x14ac:dyDescent="0.3"/>
  <cols>
    <col min="1" max="8" width="4.44140625" style="1"/>
    <col min="9" max="11" width="4.44140625" style="1" customWidth="1"/>
    <col min="12" max="15" width="4.44140625" style="1"/>
    <col min="16" max="18" width="4.44140625" style="1" customWidth="1"/>
    <col min="19" max="21" width="4.44140625" style="1"/>
    <col min="22" max="22" width="4.44140625" style="1" customWidth="1"/>
    <col min="23" max="23" width="4.44140625" style="1"/>
    <col min="24" max="24" width="4.44140625" style="1" customWidth="1"/>
    <col min="25" max="29" width="4.44140625" style="1"/>
    <col min="30" max="30" width="4.44140625" style="1" customWidth="1"/>
    <col min="31" max="35" width="4.44140625" style="1"/>
    <col min="36" max="36" width="4.44140625" style="1" customWidth="1"/>
    <col min="37" max="40" width="4.44140625" style="1"/>
    <col min="41" max="41" width="4.44140625" style="1" customWidth="1"/>
    <col min="43" max="45" width="4.44140625" style="1"/>
    <col min="48" max="48" width="4.44140625" style="1"/>
    <col min="52" max="16384" width="4.44140625" style="1"/>
  </cols>
  <sheetData>
    <row r="1" spans="3:51" ht="18" customHeight="1" x14ac:dyDescent="0.3">
      <c r="AP1" s="1"/>
      <c r="AT1" s="1"/>
      <c r="AU1" s="1"/>
      <c r="AW1" s="1"/>
      <c r="AX1" s="1"/>
      <c r="AY1" s="1"/>
    </row>
    <row r="2" spans="3:51" ht="18" customHeight="1" x14ac:dyDescent="0.3">
      <c r="AP2" s="1"/>
      <c r="AT2" s="1"/>
      <c r="AU2" s="1"/>
      <c r="AW2" s="1"/>
      <c r="AX2" s="1"/>
      <c r="AY2" s="1"/>
    </row>
    <row r="3" spans="3:51" ht="18" customHeight="1" x14ac:dyDescent="0.3">
      <c r="C3" s="10" t="s">
        <v>1</v>
      </c>
      <c r="E3" s="5">
        <f>Constants!D4</f>
        <v>61</v>
      </c>
      <c r="H3" s="17" t="s">
        <v>6</v>
      </c>
      <c r="J3" s="5" cm="1">
        <f t="array" ref="J3:N3">Constants!D6:H6</f>
        <v>1</v>
      </c>
      <c r="K3" s="5">
        <v>0</v>
      </c>
      <c r="L3" s="5">
        <v>0</v>
      </c>
      <c r="M3" s="5">
        <v>0</v>
      </c>
      <c r="N3" s="5">
        <v>1</v>
      </c>
      <c r="R3" s="42" t="s">
        <v>26</v>
      </c>
      <c r="S3" s="42"/>
      <c r="T3" s="42"/>
      <c r="U3" s="18"/>
      <c r="V3" s="43" t="s">
        <v>32</v>
      </c>
      <c r="W3" s="43"/>
      <c r="X3" s="43"/>
      <c r="Y3" s="43"/>
      <c r="Z3" s="43"/>
      <c r="AA3" s="43"/>
      <c r="AP3" s="1"/>
      <c r="AT3" s="1"/>
      <c r="AU3" s="1"/>
      <c r="AW3" s="1"/>
      <c r="AX3" s="1"/>
      <c r="AY3" s="1"/>
    </row>
    <row r="4" spans="3:51" ht="18" customHeight="1" x14ac:dyDescent="0.3">
      <c r="R4" s="42"/>
      <c r="S4" s="42"/>
      <c r="T4" s="42"/>
      <c r="U4" s="18"/>
      <c r="V4" s="43"/>
      <c r="W4" s="43"/>
      <c r="X4" s="43"/>
      <c r="Y4" s="43"/>
      <c r="Z4" s="43"/>
      <c r="AA4" s="43"/>
      <c r="AP4" s="1"/>
      <c r="AT4" s="1"/>
      <c r="AU4" s="1"/>
      <c r="AW4" s="1"/>
      <c r="AX4" s="1"/>
      <c r="AY4" s="1"/>
    </row>
    <row r="5" spans="3:51" ht="18" customHeight="1" x14ac:dyDescent="0.3">
      <c r="R5" s="18"/>
      <c r="S5" s="18"/>
      <c r="T5" s="18"/>
      <c r="U5" s="18"/>
      <c r="AP5" s="1"/>
      <c r="AT5" s="1"/>
      <c r="AU5" s="1"/>
      <c r="AW5" s="1"/>
      <c r="AX5" s="1"/>
      <c r="AY5" s="1"/>
    </row>
    <row r="6" spans="3:51" ht="18" customHeight="1" x14ac:dyDescent="0.3">
      <c r="C6" s="37" t="s">
        <v>0</v>
      </c>
      <c r="D6" s="37"/>
      <c r="F6" s="3">
        <v>7</v>
      </c>
      <c r="G6" s="3">
        <v>25</v>
      </c>
      <c r="H6" s="3">
        <v>-22</v>
      </c>
      <c r="I6" s="3">
        <v>-15</v>
      </c>
      <c r="J6" s="6"/>
      <c r="K6" s="3">
        <v>25</v>
      </c>
      <c r="L6" s="3">
        <v>30</v>
      </c>
      <c r="M6" s="3">
        <v>13</v>
      </c>
      <c r="N6" s="3">
        <v>7</v>
      </c>
      <c r="R6" s="41" t="s">
        <v>18</v>
      </c>
      <c r="S6" s="41"/>
      <c r="T6" s="41"/>
      <c r="U6" s="19"/>
      <c r="V6" s="38" t="str" cm="1">
        <f t="array" ref="V6">IF(const_s&gt;0,"Yes ("&amp;const_s&amp;")","No")</f>
        <v>Yes (3)</v>
      </c>
      <c r="W6" s="38"/>
      <c r="AP6" s="1"/>
      <c r="AT6" s="1"/>
      <c r="AU6" s="1"/>
      <c r="AW6" s="1"/>
      <c r="AX6" s="1"/>
      <c r="AY6" s="1"/>
    </row>
    <row r="7" spans="3:51" ht="18" customHeight="1" x14ac:dyDescent="0.3">
      <c r="C7" s="37"/>
      <c r="D7" s="37"/>
      <c r="F7" s="3">
        <v>3</v>
      </c>
      <c r="G7" s="3">
        <v>-5</v>
      </c>
      <c r="H7" s="3">
        <v>-11</v>
      </c>
      <c r="I7" s="3">
        <v>15</v>
      </c>
      <c r="J7" s="6"/>
      <c r="K7" s="3">
        <v>-29</v>
      </c>
      <c r="L7" s="3">
        <v>7</v>
      </c>
      <c r="M7" s="3">
        <v>16</v>
      </c>
      <c r="N7" s="3">
        <v>21</v>
      </c>
      <c r="R7" s="41"/>
      <c r="S7" s="41"/>
      <c r="T7" s="41"/>
      <c r="U7" s="19"/>
      <c r="V7" s="38"/>
      <c r="W7" s="38"/>
      <c r="AP7" s="1"/>
      <c r="AT7" s="1"/>
      <c r="AU7" s="1"/>
      <c r="AW7" s="1"/>
      <c r="AX7" s="1"/>
      <c r="AY7" s="1"/>
    </row>
    <row r="8" spans="3:51" ht="18" customHeight="1" x14ac:dyDescent="0.3">
      <c r="C8" s="8"/>
      <c r="D8" s="9"/>
      <c r="AP8" s="1"/>
      <c r="AT8" s="1"/>
      <c r="AU8" s="1"/>
      <c r="AW8" s="1"/>
      <c r="AX8" s="1"/>
    </row>
    <row r="9" spans="3:51" ht="18" customHeight="1" x14ac:dyDescent="0.3">
      <c r="C9" s="8"/>
      <c r="D9" s="9"/>
      <c r="AP9" s="1"/>
      <c r="AT9" s="1"/>
      <c r="AU9" s="1"/>
      <c r="AW9" s="1"/>
      <c r="AX9" s="1"/>
    </row>
    <row r="10" spans="3:51" ht="18" customHeight="1" x14ac:dyDescent="0.3">
      <c r="C10" s="37" t="s">
        <v>37</v>
      </c>
      <c r="D10" s="37"/>
      <c r="F10" s="3">
        <v>-1</v>
      </c>
      <c r="G10" s="3">
        <v>0</v>
      </c>
      <c r="H10" s="3">
        <v>0</v>
      </c>
      <c r="I10" s="3">
        <v>0</v>
      </c>
      <c r="AP10" s="1"/>
      <c r="AT10" s="1"/>
      <c r="AU10" s="1"/>
      <c r="AW10" s="1"/>
      <c r="AX10" s="1"/>
    </row>
    <row r="11" spans="3:51" ht="18" customHeight="1" x14ac:dyDescent="0.3">
      <c r="C11" s="37"/>
      <c r="D11" s="37"/>
      <c r="F11" s="3">
        <v>-1</v>
      </c>
      <c r="G11" s="3">
        <v>-1</v>
      </c>
      <c r="H11" s="3">
        <v>1</v>
      </c>
      <c r="I11" s="3">
        <v>0</v>
      </c>
      <c r="R11" s="39" t="s">
        <v>3</v>
      </c>
      <c r="S11" s="39"/>
      <c r="T11" s="39"/>
      <c r="U11" s="39"/>
      <c r="V11" s="18"/>
      <c r="W11" s="39" t="s">
        <v>48</v>
      </c>
      <c r="X11" s="39"/>
      <c r="Y11" s="39"/>
      <c r="Z11" s="39"/>
      <c r="AA11" s="18"/>
      <c r="AB11" s="39" t="s">
        <v>49</v>
      </c>
      <c r="AC11" s="39"/>
      <c r="AD11" s="39"/>
      <c r="AE11" s="39"/>
      <c r="AF11" s="18"/>
      <c r="AG11" s="39" t="s">
        <v>40</v>
      </c>
      <c r="AH11" s="39"/>
      <c r="AI11" s="39"/>
      <c r="AP11" s="1"/>
      <c r="AT11" s="1"/>
      <c r="AU11" s="1"/>
      <c r="AW11" s="1"/>
      <c r="AX11" s="1"/>
    </row>
    <row r="12" spans="3:51" ht="18" customHeight="1" x14ac:dyDescent="0.3">
      <c r="C12" s="8"/>
      <c r="D12" s="9"/>
      <c r="R12" s="5" cm="1">
        <f t="array" aca="1" ref="R12:U12" ca="1">_xlfn.LET(_xlpm.nr,_xlfn.XLOOKUP(1,AS28:AS603,B28:B603),_xlfn.ANCHORARRAY(INDIRECT("C"&amp;29+3*(_xlpm.nr-1))))</f>
        <v>10</v>
      </c>
      <c r="S12" s="5">
        <f ca="1"/>
        <v>-5</v>
      </c>
      <c r="T12" s="5">
        <f ca="1"/>
        <v>-5</v>
      </c>
      <c r="U12" s="5">
        <f ca="1"/>
        <v>7</v>
      </c>
      <c r="W12" s="5" cm="1">
        <f t="array" aca="1" ref="W12:Z13" ca="1">IF(const_s&gt;0,poly_mv_mult_div($F$6:$I$6,$K$6:$N$6,$F$7:$I$7,$K$7:$N$7,R12:U12,R13:U13,_xlfn.ANCHORARRAY($J$3),$E$3),"")</f>
        <v>-4</v>
      </c>
      <c r="X12" s="5">
        <f ca="1"/>
        <v>14</v>
      </c>
      <c r="Y12" s="5">
        <f ca="1"/>
        <v>24</v>
      </c>
      <c r="Z12" s="5">
        <f ca="1"/>
        <v>15</v>
      </c>
      <c r="AB12" s="5" cm="1">
        <f t="array" aca="1" ref="AB12:AE12" ca="1">IF(const_s&gt;0,decompose_poly(W12:Z12,$E$3,2*Constants!$D$10,"high"),"")</f>
        <v>0</v>
      </c>
      <c r="AC12" s="5">
        <f ca="1"/>
        <v>1</v>
      </c>
      <c r="AD12" s="5">
        <f ca="1"/>
        <v>1</v>
      </c>
      <c r="AE12" s="5">
        <f ca="1"/>
        <v>1</v>
      </c>
      <c r="AF12" s="6"/>
      <c r="AG12" s="46" t="str" cm="1">
        <f t="array" aca="1" ref="AG12" ca="1">IF(const_s&gt;0,mm3_hash($V$3&amp;_xlfn.TEXTJOIN(",",TRUE,AB12:AE13)),"")</f>
        <v>7EAF504E</v>
      </c>
      <c r="AH12" s="46"/>
      <c r="AI12" s="46"/>
      <c r="AP12" s="1"/>
      <c r="AT12" s="1"/>
      <c r="AU12" s="1"/>
      <c r="AW12" s="1"/>
      <c r="AX12" s="1"/>
    </row>
    <row r="13" spans="3:51" ht="18" customHeight="1" x14ac:dyDescent="0.3">
      <c r="C13" s="8"/>
      <c r="D13" s="9"/>
      <c r="R13" s="5" cm="1">
        <f t="array" aca="1" ref="R13:U13" ca="1">_xlfn.LET(_xlpm.nr,_xlfn.XLOOKUP(1,AS28:AS603,B28:B603),_xlfn.ANCHORARRAY(INDIRECT("C"&amp;29+3*(_xlpm.nr-1)+1)))</f>
        <v>-7</v>
      </c>
      <c r="S13" s="5">
        <f ca="1"/>
        <v>9</v>
      </c>
      <c r="T13" s="5">
        <f ca="1"/>
        <v>-4</v>
      </c>
      <c r="U13" s="5">
        <f ca="1"/>
        <v>9</v>
      </c>
      <c r="W13" s="5">
        <f ca="1"/>
        <v>20</v>
      </c>
      <c r="X13" s="5">
        <f ca="1"/>
        <v>22</v>
      </c>
      <c r="Y13" s="5">
        <f ca="1"/>
        <v>-22</v>
      </c>
      <c r="Z13" s="5">
        <f ca="1"/>
        <v>22</v>
      </c>
      <c r="AB13" s="5" cm="1">
        <f t="array" aca="1" ref="AB13:AE13" ca="1">IF(const_s&gt;0,decompose_poly(W13:Z13,$E$3,2*Constants!$D$10,"high"),"")</f>
        <v>1</v>
      </c>
      <c r="AC13" s="5">
        <f ca="1"/>
        <v>1</v>
      </c>
      <c r="AD13" s="5">
        <f ca="1"/>
        <v>2</v>
      </c>
      <c r="AE13" s="5">
        <f ca="1"/>
        <v>1</v>
      </c>
      <c r="AF13" s="6"/>
      <c r="AG13" s="46"/>
      <c r="AH13" s="46"/>
      <c r="AI13" s="46"/>
      <c r="AP13" s="1"/>
      <c r="AT13" s="1"/>
      <c r="AU13" s="1"/>
      <c r="AW13" s="1"/>
      <c r="AX13" s="1"/>
    </row>
    <row r="14" spans="3:51" ht="18" customHeight="1" x14ac:dyDescent="0.3">
      <c r="C14" s="37" t="s">
        <v>38</v>
      </c>
      <c r="D14" s="37"/>
      <c r="F14" s="3">
        <v>1</v>
      </c>
      <c r="G14" s="3">
        <v>-1</v>
      </c>
      <c r="H14" s="3">
        <v>0</v>
      </c>
      <c r="I14" s="3">
        <v>1</v>
      </c>
      <c r="AJ14" s="6"/>
      <c r="AP14" s="1"/>
      <c r="AT14" s="1"/>
      <c r="AU14" s="1"/>
      <c r="AW14" s="1"/>
      <c r="AX14" s="1"/>
    </row>
    <row r="15" spans="3:51" ht="18" customHeight="1" x14ac:dyDescent="0.3">
      <c r="C15" s="37"/>
      <c r="D15" s="37"/>
      <c r="F15" s="3">
        <v>1</v>
      </c>
      <c r="G15" s="3">
        <v>0</v>
      </c>
      <c r="H15" s="3">
        <v>0</v>
      </c>
      <c r="I15" s="3">
        <v>-1</v>
      </c>
      <c r="T15" s="45" t="s">
        <v>16</v>
      </c>
      <c r="U15" s="45"/>
      <c r="V15" s="45"/>
      <c r="W15" s="45"/>
      <c r="X15" s="45"/>
      <c r="Y15" s="45"/>
      <c r="Z15" s="45"/>
      <c r="AA15" s="45"/>
      <c r="AB15" s="45"/>
      <c r="AC15" s="45"/>
      <c r="AD15" s="45"/>
      <c r="AJ15" s="6"/>
      <c r="AP15" s="1"/>
      <c r="AT15" s="1"/>
      <c r="AU15" s="1"/>
      <c r="AW15" s="1"/>
      <c r="AX15" s="1"/>
    </row>
    <row r="16" spans="3:51" ht="18" customHeight="1" x14ac:dyDescent="0.3">
      <c r="C16" s="8"/>
      <c r="D16" s="8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6"/>
      <c r="AG16" s="6"/>
      <c r="AH16" s="6"/>
      <c r="AI16" s="6"/>
      <c r="AP16" s="1"/>
      <c r="AT16" s="1"/>
      <c r="AU16" s="1"/>
      <c r="AW16" s="1"/>
      <c r="AX16" s="1"/>
    </row>
    <row r="17" spans="2:51" ht="18" customHeight="1" x14ac:dyDescent="0.3">
      <c r="C17" s="8"/>
      <c r="D17" s="9"/>
      <c r="T17" s="13"/>
      <c r="U17" s="44" t="s">
        <v>17</v>
      </c>
      <c r="V17" s="44"/>
      <c r="W17" s="44"/>
      <c r="X17" s="44"/>
      <c r="Y17" s="13"/>
      <c r="Z17" s="44" t="s">
        <v>44</v>
      </c>
      <c r="AA17" s="44"/>
      <c r="AB17" s="44"/>
      <c r="AC17" s="44"/>
      <c r="AD17" s="12"/>
      <c r="AE17" s="6"/>
      <c r="AG17" s="6"/>
      <c r="AH17" s="6"/>
      <c r="AI17" s="6"/>
      <c r="AP17" s="1"/>
      <c r="AT17" s="1"/>
      <c r="AU17" s="1"/>
      <c r="AW17" s="1"/>
      <c r="AX17" s="1"/>
    </row>
    <row r="18" spans="2:51" ht="18" customHeight="1" x14ac:dyDescent="0.3">
      <c r="C18" s="37" t="s">
        <v>12</v>
      </c>
      <c r="D18" s="37"/>
      <c r="F18" s="5" cm="1">
        <f t="array" ref="F18:I19">poly_madd(poly_mv_mult_div(F6:I6,K6:N6,F7:I7,K7:N7,F10:I10,F11:I11,_xlfn.ANCHORARRAY(J3),E3),F14:I15,E3)</f>
        <v>26</v>
      </c>
      <c r="G18" s="5">
        <v>-24</v>
      </c>
      <c r="H18" s="5">
        <v>26</v>
      </c>
      <c r="I18" s="5">
        <v>-3</v>
      </c>
      <c r="T18" s="13"/>
      <c r="U18" s="14" cm="1">
        <f t="array" aca="1" ref="U18:X18" ca="1">IF(const_s&gt;0,SampleInBall(4,2,AG12),"")</f>
        <v>-1</v>
      </c>
      <c r="V18" s="14">
        <f ca="1"/>
        <v>-1</v>
      </c>
      <c r="W18" s="14">
        <f ca="1"/>
        <v>0</v>
      </c>
      <c r="X18" s="14">
        <f ca="1"/>
        <v>0</v>
      </c>
      <c r="Y18" s="15"/>
      <c r="Z18" s="14" cm="1">
        <f t="array" aca="1" ref="Z18:AC18" ca="1">IF(const_s&gt;0,polyadd(R12:U12,polymultdiv($F$10:$I$10,_xlfn.ANCHORARRAY(U18),_xlfn.ANCHORARRAY($J$3),$E$3),$E$3),"")</f>
        <v>10</v>
      </c>
      <c r="AA18" s="14">
        <f ca="1"/>
        <v>-6</v>
      </c>
      <c r="AB18" s="14">
        <f ca="1"/>
        <v>-6</v>
      </c>
      <c r="AC18" s="14">
        <f ca="1"/>
        <v>7</v>
      </c>
      <c r="AD18" s="13"/>
      <c r="AP18" s="1"/>
      <c r="AT18" s="1"/>
      <c r="AU18" s="1"/>
      <c r="AW18" s="1"/>
      <c r="AX18" s="1"/>
      <c r="AY18" s="1"/>
    </row>
    <row r="19" spans="2:51" ht="18" customHeight="1" x14ac:dyDescent="0.3">
      <c r="C19" s="37"/>
      <c r="D19" s="37"/>
      <c r="F19" s="5">
        <v>17</v>
      </c>
      <c r="G19" s="5">
        <v>30</v>
      </c>
      <c r="H19" s="5">
        <v>-6</v>
      </c>
      <c r="I19" s="5">
        <v>-21</v>
      </c>
      <c r="T19" s="13"/>
      <c r="U19" s="15"/>
      <c r="V19" s="15"/>
      <c r="W19" s="15"/>
      <c r="X19" s="15"/>
      <c r="Y19" s="15"/>
      <c r="Z19" s="14" cm="1">
        <f t="array" aca="1" ref="Z19:AC19" ca="1">IF(const_s&gt;0,polyadd(R13:U13,polymultdiv($F$11:$I$11,_xlfn.ANCHORARRAY(U18),_xlfn.ANCHORARRAY($J$3),$E$3),$E$3),"")</f>
        <v>-8</v>
      </c>
      <c r="AA19" s="14">
        <f ca="1"/>
        <v>8</v>
      </c>
      <c r="AB19" s="14">
        <f ca="1"/>
        <v>-6</v>
      </c>
      <c r="AC19" s="14">
        <f ca="1"/>
        <v>9</v>
      </c>
      <c r="AD19" s="13"/>
      <c r="AP19" s="1"/>
      <c r="AT19" s="1"/>
      <c r="AU19" s="1"/>
      <c r="AW19" s="1"/>
      <c r="AX19" s="1"/>
      <c r="AY19" s="1"/>
    </row>
    <row r="20" spans="2:51" ht="18" customHeight="1" x14ac:dyDescent="0.3">
      <c r="D20" s="7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P20" s="1"/>
      <c r="AT20" s="1"/>
      <c r="AU20" s="1"/>
      <c r="AW20" s="1"/>
      <c r="AX20" s="1"/>
      <c r="AY20" s="1"/>
    </row>
    <row r="21" spans="2:51" ht="18" customHeight="1" x14ac:dyDescent="0.3">
      <c r="AT21" s="1"/>
      <c r="AU21" s="1"/>
      <c r="AW21" s="1"/>
      <c r="AX21" s="1"/>
      <c r="AY21" s="1"/>
    </row>
    <row r="22" spans="2:51" ht="18" customHeight="1" x14ac:dyDescent="0.3">
      <c r="AT22" s="1"/>
      <c r="AU22" s="1"/>
      <c r="AW22" s="1"/>
      <c r="AX22" s="1"/>
      <c r="AY22" s="1"/>
    </row>
    <row r="23" spans="2:51" ht="18" customHeight="1" x14ac:dyDescent="0.3">
      <c r="AP23" s="1"/>
      <c r="AT23" s="1"/>
      <c r="AU23" s="1"/>
      <c r="AW23" s="1"/>
      <c r="AX23" s="1"/>
      <c r="AY23" s="1"/>
    </row>
    <row r="24" spans="2:51" ht="18" customHeight="1" x14ac:dyDescent="0.3">
      <c r="AP24" s="1"/>
      <c r="AT24" s="1"/>
      <c r="AU24" s="1"/>
      <c r="AW24" s="1"/>
      <c r="AX24" s="1"/>
      <c r="AY24" s="1"/>
    </row>
    <row r="25" spans="2:51" ht="18" customHeight="1" x14ac:dyDescent="0.3">
      <c r="C25" s="35" t="s">
        <v>23</v>
      </c>
      <c r="D25" s="35"/>
      <c r="E25" s="35"/>
      <c r="F25" s="35"/>
      <c r="G25" s="30"/>
      <c r="H25" s="34" t="s">
        <v>19</v>
      </c>
      <c r="I25" s="34"/>
      <c r="J25" s="34"/>
      <c r="K25" s="34"/>
      <c r="L25" s="30"/>
      <c r="M25" s="35" t="s">
        <v>20</v>
      </c>
      <c r="N25" s="34"/>
      <c r="O25" s="34"/>
      <c r="P25" s="34"/>
      <c r="Q25" s="35" t="s">
        <v>39</v>
      </c>
      <c r="R25" s="35"/>
      <c r="S25" s="35"/>
      <c r="T25" s="35"/>
      <c r="U25" s="35" t="s">
        <v>21</v>
      </c>
      <c r="V25" s="35"/>
      <c r="W25" s="35"/>
      <c r="X25" s="35"/>
      <c r="Y25" s="30"/>
      <c r="Z25" s="34" t="s">
        <v>22</v>
      </c>
      <c r="AA25" s="34"/>
      <c r="AB25" s="34"/>
      <c r="AC25" s="34"/>
      <c r="AD25" s="30"/>
      <c r="AE25" s="30"/>
      <c r="AF25" s="30"/>
      <c r="AG25" s="30"/>
      <c r="AH25" s="30"/>
      <c r="AI25" s="30"/>
      <c r="AJ25" s="35"/>
      <c r="AK25" s="35"/>
      <c r="AL25" s="35"/>
      <c r="AM25" s="35"/>
      <c r="AN25" s="34" t="s">
        <v>24</v>
      </c>
      <c r="AO25" s="34"/>
      <c r="AP25" s="34"/>
      <c r="AQ25" s="34"/>
      <c r="AR25" s="34"/>
      <c r="AT25" s="1"/>
      <c r="AU25" s="1"/>
      <c r="AW25" s="1"/>
      <c r="AX25" s="1"/>
      <c r="AY25" s="1"/>
    </row>
    <row r="26" spans="2:51" ht="18" customHeight="1" x14ac:dyDescent="0.3">
      <c r="C26" s="35"/>
      <c r="D26" s="35"/>
      <c r="E26" s="35"/>
      <c r="F26" s="35"/>
      <c r="G26" s="30"/>
      <c r="H26" s="34"/>
      <c r="I26" s="34"/>
      <c r="J26" s="34"/>
      <c r="K26" s="34"/>
      <c r="L26" s="30"/>
      <c r="M26" s="34"/>
      <c r="N26" s="34"/>
      <c r="O26" s="34"/>
      <c r="P26" s="34"/>
      <c r="Q26" s="35"/>
      <c r="R26" s="35"/>
      <c r="S26" s="35"/>
      <c r="T26" s="35"/>
      <c r="U26" s="35"/>
      <c r="V26" s="35"/>
      <c r="W26" s="35"/>
      <c r="X26" s="35"/>
      <c r="Y26" s="30"/>
      <c r="Z26" s="34"/>
      <c r="AA26" s="34"/>
      <c r="AB26" s="34"/>
      <c r="AC26" s="34"/>
      <c r="AD26" s="30"/>
      <c r="AE26" s="30"/>
      <c r="AF26" s="30"/>
      <c r="AG26" s="30"/>
      <c r="AH26" s="30"/>
      <c r="AI26" s="30"/>
      <c r="AJ26" s="35"/>
      <c r="AK26" s="35"/>
      <c r="AL26" s="35"/>
      <c r="AM26" s="35"/>
      <c r="AN26" s="34"/>
      <c r="AO26" s="34"/>
      <c r="AP26" s="34"/>
      <c r="AQ26" s="34"/>
      <c r="AR26" s="34"/>
      <c r="AT26" s="1"/>
      <c r="AU26" s="1"/>
      <c r="AW26" s="1"/>
      <c r="AX26" s="1"/>
      <c r="AY26" s="1"/>
    </row>
    <row r="27" spans="2:51" ht="18" customHeight="1" x14ac:dyDescent="0.3">
      <c r="AQ27" s="33" t="s">
        <v>25</v>
      </c>
      <c r="AR27" s="33"/>
      <c r="AT27" s="1"/>
      <c r="AU27" s="1"/>
      <c r="AW27" s="1"/>
      <c r="AX27" s="1"/>
      <c r="AY27" s="1"/>
    </row>
    <row r="28" spans="2:51" ht="18" customHeight="1" x14ac:dyDescent="0.3">
      <c r="C28" s="36" t="s">
        <v>3</v>
      </c>
      <c r="D28" s="36"/>
      <c r="E28" s="36"/>
      <c r="F28" s="36"/>
      <c r="H28" s="36" t="s">
        <v>48</v>
      </c>
      <c r="I28" s="36"/>
      <c r="J28" s="36"/>
      <c r="K28" s="36"/>
      <c r="M28" s="36" t="s">
        <v>47</v>
      </c>
      <c r="N28" s="36"/>
      <c r="O28" s="36"/>
      <c r="P28" s="36"/>
      <c r="U28" s="36" t="s">
        <v>15</v>
      </c>
      <c r="V28" s="36"/>
      <c r="W28" s="36"/>
      <c r="X28" s="36"/>
      <c r="Z28" s="36" t="s">
        <v>44</v>
      </c>
      <c r="AA28" s="36"/>
      <c r="AB28" s="36"/>
      <c r="AC28" s="36"/>
      <c r="AE28" s="36" t="s">
        <v>45</v>
      </c>
      <c r="AF28" s="36"/>
      <c r="AG28" s="36"/>
      <c r="AH28" s="36"/>
      <c r="AJ28" s="36" t="s">
        <v>46</v>
      </c>
      <c r="AK28" s="36"/>
      <c r="AL28" s="36"/>
      <c r="AM28" s="36"/>
      <c r="AP28" s="1"/>
      <c r="AT28" s="1"/>
      <c r="AU28" s="1"/>
      <c r="AW28" s="1"/>
      <c r="AX28" s="1"/>
      <c r="AY28" s="1"/>
    </row>
    <row r="29" spans="2:51" ht="18" customHeight="1" x14ac:dyDescent="0.3">
      <c r="B29" s="33">
        <v>1</v>
      </c>
      <c r="C29" s="5" cm="1">
        <f t="array" ref="C29:F29">PRNG_rnd_poly(4,B29*2,Constants!$D$8)</f>
        <v>8</v>
      </c>
      <c r="D29" s="5">
        <v>-9</v>
      </c>
      <c r="E29" s="5">
        <v>-1</v>
      </c>
      <c r="F29" s="5">
        <v>8</v>
      </c>
      <c r="G29" s="6"/>
      <c r="H29" s="5" cm="1">
        <f t="array" ref="H29:K30">poly_mv_mult_div($F$6:$I$6,$K$6:$N$6,$F$7:$I$7,$K$7:$N$7,C29:F29,C30:F30,_xlfn.ANCHORARRAY($J$3),$E$3)</f>
        <v>-22</v>
      </c>
      <c r="I29" s="5">
        <v>27</v>
      </c>
      <c r="J29" s="5">
        <v>27</v>
      </c>
      <c r="K29" s="5">
        <v>-26</v>
      </c>
      <c r="L29" s="6"/>
      <c r="M29" s="5" cm="1">
        <f t="array" ref="M29:P29">decompose_poly(H29:K29,$E$3,2*Constants!$D$10,"high")</f>
        <v>2</v>
      </c>
      <c r="N29" s="5">
        <v>1</v>
      </c>
      <c r="O29" s="5">
        <v>1</v>
      </c>
      <c r="P29" s="5">
        <v>2</v>
      </c>
      <c r="Q29" s="6"/>
      <c r="R29" s="33" t="s">
        <v>14</v>
      </c>
      <c r="S29" s="33"/>
      <c r="T29" s="6"/>
      <c r="U29" s="5" cm="1">
        <f t="array" ref="U29:X29">SampleInBall(4,2,R30)</f>
        <v>-1</v>
      </c>
      <c r="V29" s="5">
        <v>-1</v>
      </c>
      <c r="W29" s="5">
        <v>0</v>
      </c>
      <c r="X29" s="5">
        <v>0</v>
      </c>
      <c r="Y29" s="6"/>
      <c r="Z29" s="5" cm="1">
        <f t="array" ref="Z29:AC29">polyadd(C29:F29,polymultdiv($F$10:$I$10,_xlfn.ANCHORARRAY(U29),_xlfn.ANCHORARRAY($J$3),$E$3),$E$3)</f>
        <v>8</v>
      </c>
      <c r="AA29" s="5">
        <v>-10</v>
      </c>
      <c r="AB29" s="5">
        <v>-2</v>
      </c>
      <c r="AC29" s="5">
        <v>8</v>
      </c>
      <c r="AD29" s="6"/>
      <c r="AE29" s="5" cm="1">
        <f t="array" ref="AE29:AH29">polysub(H29:K29,polymultdiv(_xlfn.ANCHORARRAY(U29),$F$14:$I$14,_xlfn.ANCHORARRAY($J$3),$E$3),$E$3)</f>
        <v>-21</v>
      </c>
      <c r="AF29" s="5">
        <v>27</v>
      </c>
      <c r="AG29" s="5">
        <v>27</v>
      </c>
      <c r="AH29" s="5">
        <v>-25</v>
      </c>
      <c r="AI29" s="6"/>
      <c r="AJ29" s="5" cm="1">
        <f t="array" ref="AJ29:AM29">decompose_poly(_xlfn.ANCHORARRAY(AE29),$E$3,2*Constants!$D$10,"low")</f>
        <v>0</v>
      </c>
      <c r="AK29" s="5">
        <v>7</v>
      </c>
      <c r="AL29" s="5">
        <v>7</v>
      </c>
      <c r="AM29" s="5">
        <v>-4</v>
      </c>
      <c r="AO29" s="33" t="str" cm="1">
        <f t="array" ref="AO29">InfinityNorm(Z29:AC30)&amp;"&gt;="&amp;Constants!$D$8-Constants!$D$16</f>
        <v>10&gt;=11</v>
      </c>
      <c r="AP29" s="33"/>
      <c r="AQ29" s="33" t="b" cm="1">
        <f t="array" ref="AQ29">NOT(OR(InfinityNorm(Z29:AC30)&gt;=Constants!$D$8-Constants!$D$16,InfinityNorm(AJ29:AM30)&gt;=Constants!$D$10-Constants!$D$16))</f>
        <v>0</v>
      </c>
      <c r="AR29" s="33"/>
      <c r="AS29" s="40">
        <f>IF(AQ29,1,0)</f>
        <v>0</v>
      </c>
    </row>
    <row r="30" spans="2:51" ht="18" customHeight="1" x14ac:dyDescent="0.3">
      <c r="B30" s="33"/>
      <c r="C30" s="5" cm="1">
        <f t="array" ref="C30:F30">PRNG_rnd_poly(4,B29*2+1,Constants!$D$8)</f>
        <v>2</v>
      </c>
      <c r="D30" s="5">
        <v>-1</v>
      </c>
      <c r="E30" s="5">
        <v>-7</v>
      </c>
      <c r="F30" s="5">
        <v>8</v>
      </c>
      <c r="G30" s="6"/>
      <c r="H30" s="5">
        <v>-7</v>
      </c>
      <c r="I30" s="5">
        <v>-24</v>
      </c>
      <c r="J30" s="5">
        <v>24</v>
      </c>
      <c r="K30" s="5">
        <v>-16</v>
      </c>
      <c r="L30" s="6"/>
      <c r="M30" s="5" cm="1">
        <f t="array" ref="M30:P30">decompose_poly(H30:K30,$E$3,2*Constants!$D$10,"high")</f>
        <v>0</v>
      </c>
      <c r="N30" s="5">
        <v>2</v>
      </c>
      <c r="O30" s="5">
        <v>1</v>
      </c>
      <c r="P30" s="5">
        <v>2</v>
      </c>
      <c r="Q30" s="6"/>
      <c r="R30" s="11" t="str" cm="1">
        <f t="array" ref="R30">mm3_hash($V$3&amp;_xlfn.TEXTJOIN(",",TRUE,M29:P30))</f>
        <v>5188229F</v>
      </c>
      <c r="S30" s="6"/>
      <c r="T30" s="6"/>
      <c r="U30" s="6"/>
      <c r="V30" s="6"/>
      <c r="W30" s="6"/>
      <c r="X30" s="6"/>
      <c r="Y30" s="6"/>
      <c r="Z30" s="5" cm="1">
        <f t="array" ref="Z30:AC30">polyadd(C30:F30,polymultdiv($F$11:$I$11,_xlfn.ANCHORARRAY(U29),_xlfn.ANCHORARRAY($J$3),$E$3),$E$3)</f>
        <v>1</v>
      </c>
      <c r="AA30" s="5">
        <v>-2</v>
      </c>
      <c r="AB30" s="5">
        <v>-9</v>
      </c>
      <c r="AC30" s="5">
        <v>8</v>
      </c>
      <c r="AD30" s="6"/>
      <c r="AE30" s="5" cm="1">
        <f t="array" ref="AE30:AH30">polysub(H30:K30,polymultdiv(_xlfn.ANCHORARRAY(U29),$F$15:$I$15,_xlfn.ANCHORARRAY($J$3),$E$3),$E$3)</f>
        <v>-8</v>
      </c>
      <c r="AF30" s="5">
        <v>-26</v>
      </c>
      <c r="AG30" s="5">
        <v>23</v>
      </c>
      <c r="AH30" s="5">
        <v>-16</v>
      </c>
      <c r="AI30" s="6"/>
      <c r="AJ30" s="5" cm="1">
        <f t="array" ref="AJ30:AM30">decompose_poly(_xlfn.ANCHORARRAY(AE30),$E$3,2*Constants!$D$10,"low")</f>
        <v>-8</v>
      </c>
      <c r="AK30" s="5">
        <v>-5</v>
      </c>
      <c r="AL30" s="5">
        <v>3</v>
      </c>
      <c r="AM30" s="5">
        <v>5</v>
      </c>
      <c r="AO30" s="33" t="str" cm="1">
        <f t="array" ref="AO30">InfinityNorm(AJ29:AM30)&amp;"&gt;="&amp;Constants!$D$10-Constants!$D$16</f>
        <v>8&gt;=8</v>
      </c>
      <c r="AP30" s="33"/>
      <c r="AQ30" s="33"/>
      <c r="AR30" s="33"/>
      <c r="AS30" s="40"/>
    </row>
    <row r="32" spans="2:51" ht="18" customHeight="1" x14ac:dyDescent="0.3">
      <c r="B32" s="33">
        <v>2</v>
      </c>
      <c r="C32" s="5" cm="1">
        <f t="array" ref="C32:F32">PRNG_rnd_poly(4,B32*2,Constants!$D$8)</f>
        <v>-9</v>
      </c>
      <c r="D32" s="5">
        <v>8</v>
      </c>
      <c r="E32" s="5">
        <v>6</v>
      </c>
      <c r="F32" s="5">
        <v>-5</v>
      </c>
      <c r="G32" s="6"/>
      <c r="H32" s="5" cm="1">
        <f t="array" ref="H32:K33">poly_mv_mult_div($F$6:$I$6,$K$6:$N$6,$F$7:$I$7,$K$7:$N$7,C32:F32,C33:F33,_xlfn.ANCHORARRAY($J$3),$E$3)</f>
        <v>-27</v>
      </c>
      <c r="I32" s="5">
        <v>-19</v>
      </c>
      <c r="J32" s="5">
        <v>24</v>
      </c>
      <c r="K32" s="5">
        <v>-8</v>
      </c>
      <c r="L32" s="6"/>
      <c r="M32" s="5" cm="1">
        <f t="array" ref="M32:P32">decompose_poly(H32:K32,$E$3,2*Constants!$D$10,"high")</f>
        <v>2</v>
      </c>
      <c r="N32" s="5">
        <v>2</v>
      </c>
      <c r="O32" s="5">
        <v>1</v>
      </c>
      <c r="P32" s="5">
        <v>0</v>
      </c>
      <c r="Q32" s="6"/>
      <c r="R32" s="33" t="s">
        <v>14</v>
      </c>
      <c r="S32" s="33"/>
      <c r="T32" s="6"/>
      <c r="U32" s="5" cm="1">
        <f t="array" ref="U32:X32">SampleInBall(4,2,R33)</f>
        <v>0</v>
      </c>
      <c r="V32" s="5">
        <v>0</v>
      </c>
      <c r="W32" s="5">
        <v>1</v>
      </c>
      <c r="X32" s="5">
        <v>-1</v>
      </c>
      <c r="Y32" s="6"/>
      <c r="Z32" s="5" cm="1">
        <f t="array" ref="Z32:AC32">polyadd(C32:F32,polymultdiv($F$10:$I$10,_xlfn.ANCHORARRAY(U32),_xlfn.ANCHORARRAY($J$3),$E$3),$E$3)</f>
        <v>-8</v>
      </c>
      <c r="AA32" s="5">
        <v>8</v>
      </c>
      <c r="AB32" s="5">
        <v>6</v>
      </c>
      <c r="AC32" s="5">
        <v>-4</v>
      </c>
      <c r="AD32" s="6"/>
      <c r="AE32" s="5" cm="1">
        <f t="array" ref="AE32:AH32">polysub(H32:K32,polymultdiv(_xlfn.ANCHORARRAY(U32),$F$14:$I$14,_xlfn.ANCHORARRAY($J$3),$E$3),$E$3)</f>
        <v>-25</v>
      </c>
      <c r="AF32" s="5">
        <v>-20</v>
      </c>
      <c r="AG32" s="5">
        <v>23</v>
      </c>
      <c r="AH32" s="5">
        <v>-6</v>
      </c>
      <c r="AI32" s="6"/>
      <c r="AJ32" s="5" cm="1">
        <f t="array" ref="AJ32:AM32">decompose_poly(_xlfn.ANCHORARRAY(AE32),$E$3,2*Constants!$D$10,"low")</f>
        <v>-4</v>
      </c>
      <c r="AK32" s="5">
        <v>1</v>
      </c>
      <c r="AL32" s="5">
        <v>3</v>
      </c>
      <c r="AM32" s="5">
        <v>-6</v>
      </c>
      <c r="AO32" s="33" t="str" cm="1">
        <f t="array" ref="AO32">InfinityNorm(Z32:AC33)&amp;"&gt;="&amp;Constants!$D$8-Constants!$D$16</f>
        <v>11&gt;=11</v>
      </c>
      <c r="AP32" s="33"/>
      <c r="AQ32" s="33" t="b" cm="1">
        <f t="array" ref="AQ32">NOT(OR(InfinityNorm(Z32:AC33)&gt;=Constants!$D$8-Constants!$D$16,InfinityNorm(AJ32:AM33)&gt;=Constants!$D$10-Constants!$D$16))</f>
        <v>0</v>
      </c>
      <c r="AR32" s="33"/>
      <c r="AS32" s="40">
        <f t="shared" ref="AS32" si="0">IF(AQ32,1,0)</f>
        <v>0</v>
      </c>
      <c r="AT32" s="1"/>
      <c r="AU32" s="1"/>
      <c r="AW32" s="1"/>
      <c r="AX32" s="1"/>
      <c r="AY32" s="1"/>
    </row>
    <row r="33" spans="2:51" ht="18" customHeight="1" x14ac:dyDescent="0.3">
      <c r="B33" s="33"/>
      <c r="C33" s="5" cm="1">
        <f t="array" ref="C33:F33">PRNG_rnd_poly(4,B32*2+1,Constants!$D$8)</f>
        <v>-3</v>
      </c>
      <c r="D33" s="5">
        <v>5</v>
      </c>
      <c r="E33" s="5">
        <v>-5</v>
      </c>
      <c r="F33" s="5">
        <v>-12</v>
      </c>
      <c r="G33" s="6"/>
      <c r="H33" s="5">
        <v>1</v>
      </c>
      <c r="I33" s="5">
        <v>21</v>
      </c>
      <c r="J33" s="5">
        <v>6</v>
      </c>
      <c r="K33" s="5">
        <v>13</v>
      </c>
      <c r="L33" s="6"/>
      <c r="M33" s="5" cm="1">
        <f t="array" ref="M33:P33">decompose_poly(H33:K33,$E$3,2*Constants!$D$10,"high")</f>
        <v>0</v>
      </c>
      <c r="N33" s="5">
        <v>1</v>
      </c>
      <c r="O33" s="5">
        <v>0</v>
      </c>
      <c r="P33" s="5">
        <v>1</v>
      </c>
      <c r="Q33" s="6"/>
      <c r="R33" s="11" t="str" cm="1">
        <f t="array" ref="R33">mm3_hash($V$3&amp;_xlfn.TEXTJOIN(",",TRUE,M32:P33))</f>
        <v>0531F6A4</v>
      </c>
      <c r="S33" s="6"/>
      <c r="T33" s="6"/>
      <c r="U33" s="6"/>
      <c r="V33" s="6"/>
      <c r="W33" s="6"/>
      <c r="X33" s="6"/>
      <c r="Y33" s="6"/>
      <c r="Z33" s="5" cm="1">
        <f t="array" ref="Z33:AC33">polyadd(C33:F33,polymultdiv($F$11:$I$11,_xlfn.ANCHORARRAY(U32),_xlfn.ANCHORARRAY($J$3),$E$3),$E$3)</f>
        <v>-3</v>
      </c>
      <c r="AA33" s="5">
        <v>7</v>
      </c>
      <c r="AB33" s="5">
        <v>-6</v>
      </c>
      <c r="AC33" s="5">
        <v>-11</v>
      </c>
      <c r="AD33" s="6"/>
      <c r="AE33" s="5" cm="1">
        <f t="array" ref="AE33:AH33">polysub(H33:K33,polymultdiv(_xlfn.ANCHORARRAY(U32),$F$15:$I$15,_xlfn.ANCHORARRAY($J$3),$E$3),$E$3)</f>
        <v>2</v>
      </c>
      <c r="AF33" s="5">
        <v>21</v>
      </c>
      <c r="AG33" s="5">
        <v>7</v>
      </c>
      <c r="AH33" s="5">
        <v>13</v>
      </c>
      <c r="AI33" s="6"/>
      <c r="AJ33" s="5" cm="1">
        <f t="array" ref="AJ33:AM33">decompose_poly(_xlfn.ANCHORARRAY(AE33),$E$3,2*Constants!$D$10,"low")</f>
        <v>2</v>
      </c>
      <c r="AK33" s="5">
        <v>1</v>
      </c>
      <c r="AL33" s="5">
        <v>7</v>
      </c>
      <c r="AM33" s="5">
        <v>-7</v>
      </c>
      <c r="AO33" s="33" t="str" cm="1">
        <f t="array" ref="AO33">InfinityNorm(AJ32:AM33)&amp;"&gt;="&amp;Constants!$D$10-Constants!$D$16</f>
        <v>7&gt;=8</v>
      </c>
      <c r="AP33" s="33"/>
      <c r="AQ33" s="33"/>
      <c r="AR33" s="33"/>
      <c r="AS33" s="40"/>
      <c r="AT33" s="1"/>
      <c r="AU33" s="1"/>
      <c r="AW33" s="1"/>
      <c r="AX33" s="1"/>
      <c r="AY33" s="1"/>
    </row>
    <row r="34" spans="2:51" ht="18" customHeight="1" x14ac:dyDescent="0.3">
      <c r="AT34" s="1"/>
      <c r="AU34" s="1"/>
      <c r="AW34" s="1"/>
      <c r="AX34" s="1"/>
      <c r="AY34" s="1"/>
    </row>
    <row r="35" spans="2:51" ht="18" customHeight="1" x14ac:dyDescent="0.3">
      <c r="B35" s="33">
        <v>3</v>
      </c>
      <c r="C35" s="5" cm="1">
        <f t="array" ref="C35:F35">PRNG_rnd_poly(4,B35*2,Constants!$D$8)</f>
        <v>10</v>
      </c>
      <c r="D35" s="5">
        <v>-8</v>
      </c>
      <c r="E35" s="5">
        <v>-4</v>
      </c>
      <c r="F35" s="5">
        <v>6</v>
      </c>
      <c r="G35" s="6"/>
      <c r="H35" s="5" cm="1">
        <f t="array" ref="H35:K36">poly_mv_mult_div($F$6:$I$6,$K$6:$N$6,$F$7:$I$7,$K$7:$N$7,C35:F35,C36:F36,_xlfn.ANCHORARRAY($J$3),$E$3)</f>
        <v>30</v>
      </c>
      <c r="I35" s="5">
        <v>25</v>
      </c>
      <c r="J35" s="5">
        <v>-14</v>
      </c>
      <c r="K35" s="5">
        <v>-3</v>
      </c>
      <c r="L35" s="6"/>
      <c r="M35" s="5" cm="1">
        <f t="array" ref="M35:P35">decompose_poly(H35:K35,$E$3,2*Constants!$D$10,"high")</f>
        <v>1</v>
      </c>
      <c r="N35" s="5">
        <v>1</v>
      </c>
      <c r="O35" s="5">
        <v>2</v>
      </c>
      <c r="P35" s="5">
        <v>0</v>
      </c>
      <c r="Q35" s="6"/>
      <c r="R35" s="33" t="s">
        <v>14</v>
      </c>
      <c r="S35" s="33"/>
      <c r="T35" s="6"/>
      <c r="U35" s="5" cm="1">
        <f t="array" ref="U35:X35">SampleInBall(4,2,R36)</f>
        <v>-1</v>
      </c>
      <c r="V35" s="5">
        <v>1</v>
      </c>
      <c r="W35" s="5">
        <v>0</v>
      </c>
      <c r="X35" s="5">
        <v>0</v>
      </c>
      <c r="Y35" s="6"/>
      <c r="Z35" s="5" cm="1">
        <f t="array" ref="Z35:AC35">polyadd(C35:F35,polymultdiv($F$10:$I$10,_xlfn.ANCHORARRAY(U35),_xlfn.ANCHORARRAY($J$3),$E$3),$E$3)</f>
        <v>10</v>
      </c>
      <c r="AA35" s="5">
        <v>-9</v>
      </c>
      <c r="AB35" s="5">
        <v>-3</v>
      </c>
      <c r="AC35" s="5">
        <v>6</v>
      </c>
      <c r="AD35" s="6"/>
      <c r="AE35" s="5" cm="1">
        <f t="array" ref="AE35:AH35">polysub(H35:K35,polymultdiv(_xlfn.ANCHORARRAY(U35),$F$14:$I$14,_xlfn.ANCHORARRAY($J$3),$E$3),$E$3)</f>
        <v>-30</v>
      </c>
      <c r="AF35" s="5">
        <v>23</v>
      </c>
      <c r="AG35" s="5">
        <v>-12</v>
      </c>
      <c r="AH35" s="5">
        <v>-4</v>
      </c>
      <c r="AI35" s="6"/>
      <c r="AJ35" s="5" cm="1">
        <f t="array" ref="AJ35:AM35">decompose_poly(_xlfn.ANCHORARRAY(AE35),$E$3,2*Constants!$D$10,"low")</f>
        <v>-9</v>
      </c>
      <c r="AK35" s="5">
        <v>3</v>
      </c>
      <c r="AL35" s="5">
        <v>9</v>
      </c>
      <c r="AM35" s="5">
        <v>-4</v>
      </c>
      <c r="AO35" s="33" t="str" cm="1">
        <f t="array" ref="AO35">InfinityNorm(Z35:AC36)&amp;"&gt;="&amp;Constants!$D$8-Constants!$D$16</f>
        <v>10&gt;=11</v>
      </c>
      <c r="AP35" s="33"/>
      <c r="AQ35" s="33" t="b" cm="1">
        <f t="array" ref="AQ35">NOT(OR(InfinityNorm(Z35:AC36)&gt;=Constants!$D$8-Constants!$D$16,InfinityNorm(AJ35:AM36)&gt;=Constants!$D$10-Constants!$D$16))</f>
        <v>0</v>
      </c>
      <c r="AR35" s="33"/>
      <c r="AS35" s="40">
        <f t="shared" ref="AS35" si="1">IF(AQ35,1,0)</f>
        <v>0</v>
      </c>
      <c r="AT35" s="1"/>
      <c r="AU35" s="1"/>
      <c r="AW35" s="1"/>
      <c r="AX35" s="1"/>
      <c r="AY35" s="1"/>
    </row>
    <row r="36" spans="2:51" ht="18" customHeight="1" x14ac:dyDescent="0.3">
      <c r="B36" s="33"/>
      <c r="C36" s="5" cm="1">
        <f t="array" ref="C36:F36">PRNG_rnd_poly(4,B35*2+1,Constants!$D$8)</f>
        <v>2</v>
      </c>
      <c r="D36" s="5">
        <v>-7</v>
      </c>
      <c r="E36" s="5">
        <v>-1</v>
      </c>
      <c r="F36" s="5">
        <v>-3</v>
      </c>
      <c r="G36" s="6"/>
      <c r="H36" s="5">
        <v>-19</v>
      </c>
      <c r="I36" s="5">
        <v>-18</v>
      </c>
      <c r="J36" s="5">
        <v>28</v>
      </c>
      <c r="K36" s="5">
        <v>-25</v>
      </c>
      <c r="L36" s="6"/>
      <c r="M36" s="5" cm="1">
        <f t="array" ref="M36:P36">decompose_poly(H36:K36,$E$3,2*Constants!$D$10,"high")</f>
        <v>2</v>
      </c>
      <c r="N36" s="5">
        <v>2</v>
      </c>
      <c r="O36" s="5">
        <v>1</v>
      </c>
      <c r="P36" s="5">
        <v>2</v>
      </c>
      <c r="Q36" s="6"/>
      <c r="R36" s="11" t="str" cm="1">
        <f t="array" ref="R36">mm3_hash($V$3&amp;_xlfn.TEXTJOIN(",",TRUE,M35:P36))</f>
        <v>DC67704A</v>
      </c>
      <c r="S36" s="6"/>
      <c r="T36" s="6"/>
      <c r="U36" s="6"/>
      <c r="V36" s="6"/>
      <c r="W36" s="6"/>
      <c r="X36" s="6"/>
      <c r="Y36" s="6"/>
      <c r="Z36" s="5" cm="1">
        <f t="array" ref="Z36:AC36">polyadd(C36:F36,polymultdiv($F$11:$I$11,_xlfn.ANCHORARRAY(U35),_xlfn.ANCHORARRAY($J$3),$E$3),$E$3)</f>
        <v>3</v>
      </c>
      <c r="AA36" s="5">
        <v>-8</v>
      </c>
      <c r="AB36" s="5">
        <v>-1</v>
      </c>
      <c r="AC36" s="5">
        <v>-1</v>
      </c>
      <c r="AD36" s="6"/>
      <c r="AE36" s="5" cm="1">
        <f t="array" ref="AE36:AH36">polysub(H36:K36,polymultdiv(_xlfn.ANCHORARRAY(U35),$F$15:$I$15,_xlfn.ANCHORARRAY($J$3),$E$3),$E$3)</f>
        <v>-20</v>
      </c>
      <c r="AF36" s="5">
        <v>-18</v>
      </c>
      <c r="AG36" s="5">
        <v>29</v>
      </c>
      <c r="AH36" s="5">
        <v>-25</v>
      </c>
      <c r="AI36" s="6"/>
      <c r="AJ36" s="5" cm="1">
        <f t="array" ref="AJ36:AM36">decompose_poly(_xlfn.ANCHORARRAY(AE36),$E$3,2*Constants!$D$10,"low")</f>
        <v>1</v>
      </c>
      <c r="AK36" s="5">
        <v>3</v>
      </c>
      <c r="AL36" s="5">
        <v>9</v>
      </c>
      <c r="AM36" s="5">
        <v>-4</v>
      </c>
      <c r="AO36" s="33" t="str" cm="1">
        <f t="array" ref="AO36">InfinityNorm(AJ35:AM36)&amp;"&gt;="&amp;Constants!$D$10-Constants!$D$16</f>
        <v>9&gt;=8</v>
      </c>
      <c r="AP36" s="33"/>
      <c r="AQ36" s="33"/>
      <c r="AR36" s="33"/>
      <c r="AS36" s="40"/>
      <c r="AT36" s="1"/>
      <c r="AU36" s="1"/>
      <c r="AW36" s="1"/>
      <c r="AX36" s="1"/>
      <c r="AY36" s="1"/>
    </row>
    <row r="37" spans="2:51" ht="18" customHeight="1" x14ac:dyDescent="0.3">
      <c r="AT37" s="1"/>
      <c r="AU37" s="1"/>
      <c r="AW37" s="1"/>
      <c r="AX37" s="1"/>
      <c r="AY37" s="1"/>
    </row>
    <row r="38" spans="2:51" ht="18" customHeight="1" x14ac:dyDescent="0.3">
      <c r="B38" s="33">
        <v>4</v>
      </c>
      <c r="C38" s="5" cm="1">
        <f t="array" ref="C38:F38">PRNG_rnd_poly(4,B38*2,Constants!$D$8)</f>
        <v>-9</v>
      </c>
      <c r="D38" s="5">
        <v>-1</v>
      </c>
      <c r="E38" s="5">
        <v>11</v>
      </c>
      <c r="F38" s="5">
        <v>-10</v>
      </c>
      <c r="G38" s="6"/>
      <c r="H38" s="5" cm="1">
        <f t="array" ref="H38:K39">poly_mv_mult_div($F$6:$I$6,$K$6:$N$6,$F$7:$I$7,$K$7:$N$7,C38:F38,C39:F39,_xlfn.ANCHORARRAY($J$3),$E$3)</f>
        <v>-10</v>
      </c>
      <c r="I38" s="5">
        <v>27</v>
      </c>
      <c r="J38" s="5">
        <v>-25</v>
      </c>
      <c r="K38" s="5">
        <v>-14</v>
      </c>
      <c r="L38" s="6"/>
      <c r="M38" s="5" cm="1">
        <f t="array" ref="M38:P38">decompose_poly(H38:K38,$E$3,2*Constants!$D$10,"high")</f>
        <v>0</v>
      </c>
      <c r="N38" s="5">
        <v>1</v>
      </c>
      <c r="O38" s="5">
        <v>2</v>
      </c>
      <c r="P38" s="5">
        <v>2</v>
      </c>
      <c r="Q38" s="6"/>
      <c r="R38" s="33" t="s">
        <v>14</v>
      </c>
      <c r="S38" s="33"/>
      <c r="T38" s="6"/>
      <c r="U38" s="5" cm="1">
        <f t="array" ref="U38:X38">SampleInBall(4,2,R39)</f>
        <v>1</v>
      </c>
      <c r="V38" s="5">
        <v>-1</v>
      </c>
      <c r="W38" s="5">
        <v>0</v>
      </c>
      <c r="X38" s="5">
        <v>0</v>
      </c>
      <c r="Y38" s="6"/>
      <c r="Z38" s="5" cm="1">
        <f t="array" ref="Z38:AC38">polyadd(C38:F38,polymultdiv($F$10:$I$10,_xlfn.ANCHORARRAY(U38),_xlfn.ANCHORARRAY($J$3),$E$3),$E$3)</f>
        <v>-9</v>
      </c>
      <c r="AA38" s="5">
        <v>0</v>
      </c>
      <c r="AB38" s="5">
        <v>10</v>
      </c>
      <c r="AC38" s="5">
        <v>-10</v>
      </c>
      <c r="AD38" s="6"/>
      <c r="AE38" s="5" cm="1">
        <f t="array" ref="AE38:AH38">polysub(H38:K38,polymultdiv(_xlfn.ANCHORARRAY(U38),$F$14:$I$14,_xlfn.ANCHORARRAY($J$3),$E$3),$E$3)</f>
        <v>-11</v>
      </c>
      <c r="AF38" s="5">
        <v>29</v>
      </c>
      <c r="AG38" s="5">
        <v>-27</v>
      </c>
      <c r="AH38" s="5">
        <v>-13</v>
      </c>
      <c r="AI38" s="6"/>
      <c r="AJ38" s="5" cm="1">
        <f t="array" ref="AJ38:AM38">decompose_poly(_xlfn.ANCHORARRAY(AE38),$E$3,2*Constants!$D$10,"low")</f>
        <v>10</v>
      </c>
      <c r="AK38" s="5">
        <v>9</v>
      </c>
      <c r="AL38" s="5">
        <v>-6</v>
      </c>
      <c r="AM38" s="5">
        <v>8</v>
      </c>
      <c r="AO38" s="33" t="str" cm="1">
        <f t="array" ref="AO38">InfinityNorm(Z38:AC39)&amp;"&gt;="&amp;Constants!$D$8-Constants!$D$16</f>
        <v>10&gt;=11</v>
      </c>
      <c r="AP38" s="33"/>
      <c r="AQ38" s="33" t="b" cm="1">
        <f t="array" ref="AQ38">NOT(OR(InfinityNorm(Z38:AC39)&gt;=Constants!$D$8-Constants!$D$16,InfinityNorm(AJ38:AM39)&gt;=Constants!$D$10-Constants!$D$16))</f>
        <v>0</v>
      </c>
      <c r="AR38" s="33"/>
      <c r="AS38" s="40">
        <f t="shared" ref="AS38" si="2">IF(AQ38,1,0)</f>
        <v>0</v>
      </c>
      <c r="AT38" s="1"/>
      <c r="AU38" s="1"/>
      <c r="AW38" s="1"/>
      <c r="AX38" s="1"/>
      <c r="AY38" s="1"/>
    </row>
    <row r="39" spans="2:51" ht="18" customHeight="1" x14ac:dyDescent="0.3">
      <c r="B39" s="33"/>
      <c r="C39" s="5" cm="1">
        <f t="array" ref="C39:F39">PRNG_rnd_poly(4,B38*2+1,Constants!$D$8)</f>
        <v>5</v>
      </c>
      <c r="D39" s="5">
        <v>-9</v>
      </c>
      <c r="E39" s="5">
        <v>-8</v>
      </c>
      <c r="F39" s="5">
        <v>-2</v>
      </c>
      <c r="G39" s="6"/>
      <c r="H39" s="5">
        <v>-2</v>
      </c>
      <c r="I39" s="5">
        <v>-1</v>
      </c>
      <c r="J39" s="5">
        <v>-19</v>
      </c>
      <c r="K39" s="5">
        <v>-29</v>
      </c>
      <c r="L39" s="6"/>
      <c r="M39" s="5" cm="1">
        <f t="array" ref="M39:P39">decompose_poly(H39:K39,$E$3,2*Constants!$D$10,"high")</f>
        <v>0</v>
      </c>
      <c r="N39" s="5">
        <v>0</v>
      </c>
      <c r="O39" s="5">
        <v>2</v>
      </c>
      <c r="P39" s="5">
        <v>2</v>
      </c>
      <c r="Q39" s="6"/>
      <c r="R39" s="11" t="str" cm="1">
        <f t="array" ref="R39">mm3_hash($V$3&amp;_xlfn.TEXTJOIN(",",TRUE,M38:P39))</f>
        <v>66BD4ED7</v>
      </c>
      <c r="S39" s="6"/>
      <c r="T39" s="6"/>
      <c r="U39" s="6"/>
      <c r="V39" s="6"/>
      <c r="W39" s="6"/>
      <c r="X39" s="6"/>
      <c r="Y39" s="6"/>
      <c r="Z39" s="5" cm="1">
        <f t="array" ref="Z39:AC39">polyadd(C39:F39,polymultdiv($F$11:$I$11,_xlfn.ANCHORARRAY(U38),_xlfn.ANCHORARRAY($J$3),$E$3),$E$3)</f>
        <v>4</v>
      </c>
      <c r="AA39" s="5">
        <v>-8</v>
      </c>
      <c r="AB39" s="5">
        <v>-8</v>
      </c>
      <c r="AC39" s="5">
        <v>-4</v>
      </c>
      <c r="AD39" s="6"/>
      <c r="AE39" s="5" cm="1">
        <f t="array" ref="AE39:AH39">polysub(H39:K39,polymultdiv(_xlfn.ANCHORARRAY(U38),$F$15:$I$15,_xlfn.ANCHORARRAY($J$3),$E$3),$E$3)</f>
        <v>-1</v>
      </c>
      <c r="AF39" s="5">
        <v>-1</v>
      </c>
      <c r="AG39" s="5">
        <v>-20</v>
      </c>
      <c r="AH39" s="5">
        <v>-29</v>
      </c>
      <c r="AI39" s="6"/>
      <c r="AJ39" s="5" cm="1">
        <f t="array" ref="AJ39:AM39">decompose_poly(_xlfn.ANCHORARRAY(AE39),$E$3,2*Constants!$D$10,"low")</f>
        <v>-1</v>
      </c>
      <c r="AK39" s="5">
        <v>-1</v>
      </c>
      <c r="AL39" s="5">
        <v>1</v>
      </c>
      <c r="AM39" s="5">
        <v>-8</v>
      </c>
      <c r="AO39" s="33" t="str" cm="1">
        <f t="array" ref="AO39">InfinityNorm(AJ38:AM39)&amp;"&gt;="&amp;Constants!$D$10-Constants!$D$16</f>
        <v>10&gt;=8</v>
      </c>
      <c r="AP39" s="33"/>
      <c r="AQ39" s="33"/>
      <c r="AR39" s="33"/>
      <c r="AS39" s="40"/>
      <c r="AT39" s="1"/>
      <c r="AU39" s="1"/>
      <c r="AW39" s="1"/>
      <c r="AX39" s="1"/>
      <c r="AY39" s="1"/>
    </row>
    <row r="40" spans="2:51" ht="18" customHeight="1" x14ac:dyDescent="0.3">
      <c r="AT40" s="1"/>
      <c r="AU40" s="1"/>
      <c r="AW40" s="1"/>
      <c r="AX40" s="1"/>
      <c r="AY40" s="1"/>
    </row>
    <row r="41" spans="2:51" ht="18" customHeight="1" x14ac:dyDescent="0.3">
      <c r="B41" s="33">
        <v>5</v>
      </c>
      <c r="C41" s="5" cm="1">
        <f t="array" ref="C41:F41">PRNG_rnd_poly(4,B41*2,Constants!$D$8)</f>
        <v>-5</v>
      </c>
      <c r="D41" s="5">
        <v>2</v>
      </c>
      <c r="E41" s="5">
        <v>-1</v>
      </c>
      <c r="F41" s="5">
        <v>-7</v>
      </c>
      <c r="G41" s="6"/>
      <c r="H41" s="5" cm="1">
        <f t="array" ref="H41:K42">poly_mv_mult_div($F$6:$I$6,$K$6:$N$6,$F$7:$I$7,$K$7:$N$7,C41:F41,C42:F42,_xlfn.ANCHORARRAY($J$3),$E$3)</f>
        <v>-17</v>
      </c>
      <c r="I41" s="5">
        <v>-27</v>
      </c>
      <c r="J41" s="5">
        <v>21</v>
      </c>
      <c r="K41" s="5">
        <v>-9</v>
      </c>
      <c r="L41" s="6"/>
      <c r="M41" s="5" cm="1">
        <f t="array" ref="M41:P41">decompose_poly(H41:K41,$E$3,2*Constants!$D$10,"high")</f>
        <v>2</v>
      </c>
      <c r="N41" s="5">
        <v>2</v>
      </c>
      <c r="O41" s="5">
        <v>1</v>
      </c>
      <c r="P41" s="5">
        <v>0</v>
      </c>
      <c r="Q41" s="6"/>
      <c r="R41" s="33" t="s">
        <v>14</v>
      </c>
      <c r="S41" s="33"/>
      <c r="T41" s="6"/>
      <c r="U41" s="5" cm="1">
        <f t="array" ref="U41:X41">SampleInBall(4,2,R42)</f>
        <v>0</v>
      </c>
      <c r="V41" s="5">
        <v>-1</v>
      </c>
      <c r="W41" s="5">
        <v>1</v>
      </c>
      <c r="X41" s="5">
        <v>0</v>
      </c>
      <c r="Y41" s="6"/>
      <c r="Z41" s="5" cm="1">
        <f t="array" ref="Z41:AC41">polyadd(C41:F41,polymultdiv($F$10:$I$10,_xlfn.ANCHORARRAY(U41),_xlfn.ANCHORARRAY($J$3),$E$3),$E$3)</f>
        <v>-5</v>
      </c>
      <c r="AA41" s="5">
        <v>2</v>
      </c>
      <c r="AB41" s="5">
        <v>-2</v>
      </c>
      <c r="AC41" s="5">
        <v>-6</v>
      </c>
      <c r="AD41" s="6"/>
      <c r="AE41" s="5" cm="1">
        <f t="array" ref="AE41:AH41">polysub(H41:K41,polymultdiv(_xlfn.ANCHORARRAY(U41),$F$14:$I$14,_xlfn.ANCHORARRAY($J$3),$E$3),$E$3)</f>
        <v>-16</v>
      </c>
      <c r="AF41" s="5">
        <v>-26</v>
      </c>
      <c r="AG41" s="5">
        <v>19</v>
      </c>
      <c r="AH41" s="5">
        <v>-7</v>
      </c>
      <c r="AI41" s="6"/>
      <c r="AJ41" s="5" cm="1">
        <f t="array" ref="AJ41:AM41">decompose_poly(_xlfn.ANCHORARRAY(AE41),$E$3,2*Constants!$D$10,"low")</f>
        <v>5</v>
      </c>
      <c r="AK41" s="5">
        <v>-5</v>
      </c>
      <c r="AL41" s="5">
        <v>-1</v>
      </c>
      <c r="AM41" s="5">
        <v>-7</v>
      </c>
      <c r="AO41" s="33" t="str" cm="1">
        <f t="array" ref="AO41">InfinityNorm(Z41:AC42)&amp;"&gt;="&amp;Constants!$D$8-Constants!$D$16</f>
        <v>11&gt;=11</v>
      </c>
      <c r="AP41" s="33"/>
      <c r="AQ41" s="33" t="b" cm="1">
        <f t="array" ref="AQ41">NOT(OR(InfinityNorm(Z41:AC42)&gt;=Constants!$D$8-Constants!$D$16,InfinityNorm(AJ41:AM42)&gt;=Constants!$D$10-Constants!$D$16))</f>
        <v>0</v>
      </c>
      <c r="AR41" s="33"/>
      <c r="AS41" s="40">
        <f t="shared" ref="AS41" si="3">IF(AQ41,1,0)</f>
        <v>0</v>
      </c>
      <c r="AT41" s="1"/>
      <c r="AU41" s="1"/>
      <c r="AW41" s="1"/>
      <c r="AX41" s="1"/>
      <c r="AY41" s="1"/>
    </row>
    <row r="42" spans="2:51" ht="18" customHeight="1" x14ac:dyDescent="0.3">
      <c r="B42" s="33"/>
      <c r="C42" s="5" cm="1">
        <f t="array" ref="C42:F42">PRNG_rnd_poly(4,B41*2+1,Constants!$D$8)</f>
        <v>0</v>
      </c>
      <c r="D42" s="5">
        <v>-10</v>
      </c>
      <c r="E42" s="5">
        <v>-6</v>
      </c>
      <c r="F42" s="5">
        <v>11</v>
      </c>
      <c r="G42" s="6"/>
      <c r="H42" s="5">
        <v>-24</v>
      </c>
      <c r="I42" s="5">
        <v>-16</v>
      </c>
      <c r="J42" s="5">
        <v>-26</v>
      </c>
      <c r="K42" s="5">
        <v>-20</v>
      </c>
      <c r="L42" s="6"/>
      <c r="M42" s="5" cm="1">
        <f t="array" ref="M42:P42">decompose_poly(H42:K42,$E$3,2*Constants!$D$10,"high")</f>
        <v>2</v>
      </c>
      <c r="N42" s="5">
        <v>2</v>
      </c>
      <c r="O42" s="5">
        <v>2</v>
      </c>
      <c r="P42" s="5">
        <v>2</v>
      </c>
      <c r="Q42" s="6"/>
      <c r="R42" s="11" t="str" cm="1">
        <f t="array" ref="R42">mm3_hash($V$3&amp;_xlfn.TEXTJOIN(",",TRUE,M41:P42))</f>
        <v>645C31E7</v>
      </c>
      <c r="S42" s="6"/>
      <c r="T42" s="6"/>
      <c r="U42" s="6"/>
      <c r="V42" s="6"/>
      <c r="W42" s="6"/>
      <c r="X42" s="6"/>
      <c r="Y42" s="6"/>
      <c r="Z42" s="5" cm="1">
        <f t="array" ref="Z42:AC42">polyadd(C42:F42,polymultdiv($F$11:$I$11,_xlfn.ANCHORARRAY(U41),_xlfn.ANCHORARRAY($J$3),$E$3),$E$3)</f>
        <v>-2</v>
      </c>
      <c r="AA42" s="5">
        <v>-9</v>
      </c>
      <c r="AB42" s="5">
        <v>-7</v>
      </c>
      <c r="AC42" s="5">
        <v>11</v>
      </c>
      <c r="AD42" s="6"/>
      <c r="AE42" s="5" cm="1">
        <f t="array" ref="AE42:AH42">polysub(H42:K42,polymultdiv(_xlfn.ANCHORARRAY(U41),$F$15:$I$15,_xlfn.ANCHORARRAY($J$3),$E$3),$E$3)</f>
        <v>-24</v>
      </c>
      <c r="AF42" s="5">
        <v>-17</v>
      </c>
      <c r="AG42" s="5">
        <v>-26</v>
      </c>
      <c r="AH42" s="5">
        <v>-19</v>
      </c>
      <c r="AI42" s="6"/>
      <c r="AJ42" s="5" cm="1">
        <f t="array" ref="AJ42:AM42">decompose_poly(_xlfn.ANCHORARRAY(AE42),$E$3,2*Constants!$D$10,"low")</f>
        <v>-3</v>
      </c>
      <c r="AK42" s="5">
        <v>4</v>
      </c>
      <c r="AL42" s="5">
        <v>-5</v>
      </c>
      <c r="AM42" s="5">
        <v>2</v>
      </c>
      <c r="AO42" s="33" t="str" cm="1">
        <f t="array" ref="AO42">InfinityNorm(AJ41:AM42)&amp;"&gt;="&amp;Constants!$D$10-Constants!$D$16</f>
        <v>7&gt;=8</v>
      </c>
      <c r="AP42" s="33"/>
      <c r="AQ42" s="33"/>
      <c r="AR42" s="33"/>
      <c r="AS42" s="40"/>
      <c r="AT42" s="1"/>
      <c r="AU42" s="1"/>
      <c r="AW42" s="1"/>
      <c r="AX42" s="1"/>
      <c r="AY42" s="1"/>
    </row>
    <row r="43" spans="2:51" ht="18" customHeight="1" x14ac:dyDescent="0.3">
      <c r="AT43" s="1"/>
      <c r="AU43" s="1"/>
      <c r="AW43" s="1"/>
      <c r="AX43" s="1"/>
      <c r="AY43" s="1"/>
    </row>
    <row r="44" spans="2:51" ht="18" customHeight="1" x14ac:dyDescent="0.3">
      <c r="B44" s="33">
        <v>6</v>
      </c>
      <c r="C44" s="5" cm="1">
        <f t="array" ref="C44:F44">PRNG_rnd_poly(4,B44*2,Constants!$D$8)</f>
        <v>-11</v>
      </c>
      <c r="D44" s="5">
        <v>2</v>
      </c>
      <c r="E44" s="5">
        <v>0</v>
      </c>
      <c r="F44" s="5">
        <v>-4</v>
      </c>
      <c r="G44" s="6"/>
      <c r="H44" s="5" cm="1">
        <f t="array" ref="H44:K45">poly_mv_mult_div($F$6:$I$6,$K$6:$N$6,$F$7:$I$7,$K$7:$N$7,C44:F44,C45:F45,_xlfn.ANCHORARRAY($J$3),$E$3)</f>
        <v>26</v>
      </c>
      <c r="I44" s="5">
        <v>-13</v>
      </c>
      <c r="J44" s="5">
        <v>-6</v>
      </c>
      <c r="K44" s="5">
        <v>3</v>
      </c>
      <c r="L44" s="6"/>
      <c r="M44" s="5" cm="1">
        <f t="array" ref="M44:P44">decompose_poly(H44:K44,$E$3,2*Constants!$D$10,"high")</f>
        <v>1</v>
      </c>
      <c r="N44" s="5">
        <v>2</v>
      </c>
      <c r="O44" s="5">
        <v>0</v>
      </c>
      <c r="P44" s="5">
        <v>0</v>
      </c>
      <c r="Q44" s="6"/>
      <c r="R44" s="33" t="s">
        <v>14</v>
      </c>
      <c r="S44" s="33"/>
      <c r="T44" s="6"/>
      <c r="U44" s="5" cm="1">
        <f t="array" ref="U44:X44">SampleInBall(4,2,R45)</f>
        <v>0</v>
      </c>
      <c r="V44" s="5">
        <v>1</v>
      </c>
      <c r="W44" s="5">
        <v>0</v>
      </c>
      <c r="X44" s="5">
        <v>1</v>
      </c>
      <c r="Y44" s="6"/>
      <c r="Z44" s="5" cm="1">
        <f t="array" ref="Z44:AC44">polyadd(C44:F44,polymultdiv($F$10:$I$10,_xlfn.ANCHORARRAY(U44),_xlfn.ANCHORARRAY($J$3),$E$3),$E$3)</f>
        <v>-12</v>
      </c>
      <c r="AA44" s="5">
        <v>2</v>
      </c>
      <c r="AB44" s="5">
        <v>1</v>
      </c>
      <c r="AC44" s="5">
        <v>-4</v>
      </c>
      <c r="AD44" s="6"/>
      <c r="AE44" s="5" cm="1">
        <f t="array" ref="AE44:AH44">polysub(H44:K44,polymultdiv(_xlfn.ANCHORARRAY(U44),$F$14:$I$14,_xlfn.ANCHORARRAY($J$3),$E$3),$E$3)</f>
        <v>25</v>
      </c>
      <c r="AF44" s="5">
        <v>-13</v>
      </c>
      <c r="AG44" s="5">
        <v>-5</v>
      </c>
      <c r="AH44" s="5">
        <v>1</v>
      </c>
      <c r="AI44" s="6"/>
      <c r="AJ44" s="5" cm="1">
        <f t="array" ref="AJ44:AM44">decompose_poly(_xlfn.ANCHORARRAY(AE44),$E$3,2*Constants!$D$10,"low")</f>
        <v>5</v>
      </c>
      <c r="AK44" s="5">
        <v>8</v>
      </c>
      <c r="AL44" s="5">
        <v>-5</v>
      </c>
      <c r="AM44" s="5">
        <v>1</v>
      </c>
      <c r="AO44" s="33" t="str" cm="1">
        <f t="array" ref="AO44">InfinityNorm(Z44:AC45)&amp;"&gt;="&amp;Constants!$D$8-Constants!$D$16</f>
        <v>12&gt;=11</v>
      </c>
      <c r="AP44" s="33"/>
      <c r="AQ44" s="33" t="b" cm="1">
        <f t="array" ref="AQ44">NOT(OR(InfinityNorm(Z44:AC45)&gt;=Constants!$D$8-Constants!$D$16,InfinityNorm(AJ44:AM45)&gt;=Constants!$D$10-Constants!$D$16))</f>
        <v>0</v>
      </c>
      <c r="AR44" s="33"/>
      <c r="AS44" s="40">
        <f t="shared" ref="AS44" si="4">IF(AQ44,1,0)</f>
        <v>0</v>
      </c>
      <c r="AT44" s="1"/>
      <c r="AU44" s="1"/>
      <c r="AW44" s="1"/>
      <c r="AX44" s="1"/>
      <c r="AY44" s="1"/>
    </row>
    <row r="45" spans="2:51" ht="18" customHeight="1" x14ac:dyDescent="0.3">
      <c r="B45" s="33"/>
      <c r="C45" s="5" cm="1">
        <f t="array" ref="C45:F45">PRNG_rnd_poly(4,B44*2+1,Constants!$D$8)</f>
        <v>-6</v>
      </c>
      <c r="D45" s="5">
        <v>8</v>
      </c>
      <c r="E45" s="5">
        <v>-8</v>
      </c>
      <c r="F45" s="5">
        <v>2</v>
      </c>
      <c r="G45" s="6"/>
      <c r="H45" s="5">
        <v>-6</v>
      </c>
      <c r="I45" s="5">
        <v>24</v>
      </c>
      <c r="J45" s="5">
        <v>-1</v>
      </c>
      <c r="K45" s="5">
        <v>-16</v>
      </c>
      <c r="L45" s="6"/>
      <c r="M45" s="5" cm="1">
        <f t="array" ref="M45:P45">decompose_poly(H45:K45,$E$3,2*Constants!$D$10,"high")</f>
        <v>0</v>
      </c>
      <c r="N45" s="5">
        <v>1</v>
      </c>
      <c r="O45" s="5">
        <v>0</v>
      </c>
      <c r="P45" s="5">
        <v>2</v>
      </c>
      <c r="Q45" s="6"/>
      <c r="R45" s="11" t="str" cm="1">
        <f t="array" ref="R45">mm3_hash($V$3&amp;_xlfn.TEXTJOIN(",",TRUE,M44:P45))</f>
        <v>04914C6F</v>
      </c>
      <c r="S45" s="6"/>
      <c r="T45" s="6"/>
      <c r="U45" s="6"/>
      <c r="V45" s="6"/>
      <c r="W45" s="6"/>
      <c r="X45" s="6"/>
      <c r="Y45" s="6"/>
      <c r="Z45" s="5" cm="1">
        <f t="array" ref="Z45:AC45">polyadd(C45:F45,polymultdiv($F$11:$I$11,_xlfn.ANCHORARRAY(U44),_xlfn.ANCHORARRAY($J$3),$E$3),$E$3)</f>
        <v>-6</v>
      </c>
      <c r="AA45" s="5">
        <v>7</v>
      </c>
      <c r="AB45" s="5">
        <v>-6</v>
      </c>
      <c r="AC45" s="5">
        <v>3</v>
      </c>
      <c r="AD45" s="6"/>
      <c r="AE45" s="5" cm="1">
        <f t="array" ref="AE45:AH45">polysub(H45:K45,polymultdiv(_xlfn.ANCHORARRAY(U44),$F$15:$I$15,_xlfn.ANCHORARRAY($J$3),$E$3),$E$3)</f>
        <v>-7</v>
      </c>
      <c r="AF45" s="5">
        <v>25</v>
      </c>
      <c r="AG45" s="5">
        <v>0</v>
      </c>
      <c r="AH45" s="5">
        <v>-15</v>
      </c>
      <c r="AI45" s="6"/>
      <c r="AJ45" s="5" cm="1">
        <f t="array" ref="AJ45:AM45">decompose_poly(_xlfn.ANCHORARRAY(AE45),$E$3,2*Constants!$D$10,"low")</f>
        <v>-7</v>
      </c>
      <c r="AK45" s="5">
        <v>5</v>
      </c>
      <c r="AL45" s="5">
        <v>0</v>
      </c>
      <c r="AM45" s="5">
        <v>6</v>
      </c>
      <c r="AO45" s="33" t="str" cm="1">
        <f t="array" ref="AO45">InfinityNorm(AJ44:AM45)&amp;"&gt;="&amp;Constants!$D$10-Constants!$D$16</f>
        <v>8&gt;=8</v>
      </c>
      <c r="AP45" s="33"/>
      <c r="AQ45" s="33"/>
      <c r="AR45" s="33"/>
      <c r="AS45" s="40"/>
      <c r="AT45" s="1"/>
      <c r="AU45" s="1"/>
      <c r="AW45" s="1"/>
      <c r="AX45" s="1"/>
      <c r="AY45" s="1"/>
    </row>
    <row r="46" spans="2:51" ht="18" customHeight="1" x14ac:dyDescent="0.3">
      <c r="AT46" s="1"/>
      <c r="AU46" s="1"/>
      <c r="AW46" s="1"/>
      <c r="AX46" s="1"/>
      <c r="AY46" s="1"/>
    </row>
    <row r="47" spans="2:51" ht="18" customHeight="1" x14ac:dyDescent="0.3">
      <c r="B47" s="33">
        <v>7</v>
      </c>
      <c r="C47" s="5" cm="1">
        <f t="array" ref="C47:F47">PRNG_rnd_poly(4,B47*2,Constants!$D$8)</f>
        <v>10</v>
      </c>
      <c r="D47" s="5">
        <v>-9</v>
      </c>
      <c r="E47" s="5">
        <v>2</v>
      </c>
      <c r="F47" s="5">
        <v>-11</v>
      </c>
      <c r="G47" s="6"/>
      <c r="H47" s="5" cm="1">
        <f t="array" ref="H47:K48">poly_mv_mult_div($F$6:$I$6,$K$6:$N$6,$F$7:$I$7,$K$7:$N$7,C47:F47,C48:F48,_xlfn.ANCHORARRAY($J$3),$E$3)</f>
        <v>29</v>
      </c>
      <c r="I47" s="5">
        <v>25</v>
      </c>
      <c r="J47" s="5">
        <v>23</v>
      </c>
      <c r="K47" s="5">
        <v>-14</v>
      </c>
      <c r="L47" s="6"/>
      <c r="M47" s="5" cm="1">
        <f t="array" ref="M47:P47">decompose_poly(H47:K47,$E$3,2*Constants!$D$10,"high")</f>
        <v>1</v>
      </c>
      <c r="N47" s="5">
        <v>1</v>
      </c>
      <c r="O47" s="5">
        <v>1</v>
      </c>
      <c r="P47" s="5">
        <v>2</v>
      </c>
      <c r="Q47" s="6"/>
      <c r="R47" s="33" t="s">
        <v>14</v>
      </c>
      <c r="S47" s="33"/>
      <c r="T47" s="6"/>
      <c r="U47" s="5" cm="1">
        <f t="array" ref="U47:X47">SampleInBall(4,2,R48)</f>
        <v>0</v>
      </c>
      <c r="V47" s="5">
        <v>-1</v>
      </c>
      <c r="W47" s="5">
        <v>1</v>
      </c>
      <c r="X47" s="5">
        <v>0</v>
      </c>
      <c r="Y47" s="6"/>
      <c r="Z47" s="5" cm="1">
        <f t="array" ref="Z47:AC47">polyadd(C47:F47,polymultdiv($F$10:$I$10,_xlfn.ANCHORARRAY(U47),_xlfn.ANCHORARRAY($J$3),$E$3),$E$3)</f>
        <v>10</v>
      </c>
      <c r="AA47" s="5">
        <v>-9</v>
      </c>
      <c r="AB47" s="5">
        <v>1</v>
      </c>
      <c r="AC47" s="5">
        <v>-10</v>
      </c>
      <c r="AD47" s="6"/>
      <c r="AE47" s="5" cm="1">
        <f t="array" ref="AE47:AH47">polysub(H47:K47,polymultdiv(_xlfn.ANCHORARRAY(U47),$F$14:$I$14,_xlfn.ANCHORARRAY($J$3),$E$3),$E$3)</f>
        <v>30</v>
      </c>
      <c r="AF47" s="5">
        <v>26</v>
      </c>
      <c r="AG47" s="5">
        <v>21</v>
      </c>
      <c r="AH47" s="5">
        <v>-12</v>
      </c>
      <c r="AI47" s="6"/>
      <c r="AJ47" s="5" cm="1">
        <f t="array" ref="AJ47:AM47">decompose_poly(_xlfn.ANCHORARRAY(AE47),$E$3,2*Constants!$D$10,"low")</f>
        <v>10</v>
      </c>
      <c r="AK47" s="5">
        <v>6</v>
      </c>
      <c r="AL47" s="5">
        <v>1</v>
      </c>
      <c r="AM47" s="5">
        <v>9</v>
      </c>
      <c r="AO47" s="33" t="str" cm="1">
        <f t="array" ref="AO47">InfinityNorm(Z47:AC48)&amp;"&gt;="&amp;Constants!$D$8-Constants!$D$16</f>
        <v>10&gt;=11</v>
      </c>
      <c r="AP47" s="33"/>
      <c r="AQ47" s="33" t="b" cm="1">
        <f t="array" ref="AQ47">NOT(OR(InfinityNorm(Z47:AC48)&gt;=Constants!$D$8-Constants!$D$16,InfinityNorm(AJ47:AM48)&gt;=Constants!$D$10-Constants!$D$16))</f>
        <v>0</v>
      </c>
      <c r="AR47" s="33"/>
      <c r="AS47" s="40">
        <f t="shared" ref="AS47" si="5">IF(AQ47,1,0)</f>
        <v>0</v>
      </c>
      <c r="AT47" s="1"/>
      <c r="AU47" s="1"/>
      <c r="AW47" s="1"/>
      <c r="AX47" s="1"/>
      <c r="AY47" s="1"/>
    </row>
    <row r="48" spans="2:51" ht="18" customHeight="1" x14ac:dyDescent="0.3">
      <c r="B48" s="33"/>
      <c r="C48" s="5" cm="1">
        <f t="array" ref="C48:F48">PRNG_rnd_poly(4,B47*2+1,Constants!$D$8)</f>
        <v>6</v>
      </c>
      <c r="D48" s="5">
        <v>5</v>
      </c>
      <c r="E48" s="5">
        <v>9</v>
      </c>
      <c r="F48" s="5">
        <v>-5</v>
      </c>
      <c r="G48" s="6"/>
      <c r="H48" s="5">
        <v>10</v>
      </c>
      <c r="I48" s="5">
        <v>12</v>
      </c>
      <c r="J48" s="5">
        <v>13</v>
      </c>
      <c r="K48" s="5">
        <v>-20</v>
      </c>
      <c r="L48" s="6"/>
      <c r="M48" s="5" cm="1">
        <f t="array" ref="M48:P48">decompose_poly(H48:K48,$E$3,2*Constants!$D$10,"high")</f>
        <v>0</v>
      </c>
      <c r="N48" s="5">
        <v>1</v>
      </c>
      <c r="O48" s="5">
        <v>1</v>
      </c>
      <c r="P48" s="5">
        <v>2</v>
      </c>
      <c r="Q48" s="6"/>
      <c r="R48" s="11" t="str" cm="1">
        <f t="array" ref="R48">mm3_hash($V$3&amp;_xlfn.TEXTJOIN(",",TRUE,M47:P48))</f>
        <v>CE91B6B5</v>
      </c>
      <c r="S48" s="6"/>
      <c r="T48" s="6"/>
      <c r="U48" s="6"/>
      <c r="V48" s="6"/>
      <c r="W48" s="6"/>
      <c r="X48" s="6"/>
      <c r="Y48" s="6"/>
      <c r="Z48" s="5" cm="1">
        <f t="array" ref="Z48:AC48">polyadd(C48:F48,polymultdiv($F$11:$I$11,_xlfn.ANCHORARRAY(U47),_xlfn.ANCHORARRAY($J$3),$E$3),$E$3)</f>
        <v>4</v>
      </c>
      <c r="AA48" s="5">
        <v>6</v>
      </c>
      <c r="AB48" s="5">
        <v>8</v>
      </c>
      <c r="AC48" s="5">
        <v>-5</v>
      </c>
      <c r="AD48" s="6"/>
      <c r="AE48" s="5" cm="1">
        <f t="array" ref="AE48:AH48">polysub(H48:K48,polymultdiv(_xlfn.ANCHORARRAY(U47),$F$15:$I$15,_xlfn.ANCHORARRAY($J$3),$E$3),$E$3)</f>
        <v>10</v>
      </c>
      <c r="AF48" s="5">
        <v>11</v>
      </c>
      <c r="AG48" s="5">
        <v>13</v>
      </c>
      <c r="AH48" s="5">
        <v>-19</v>
      </c>
      <c r="AI48" s="6"/>
      <c r="AJ48" s="5" cm="1">
        <f t="array" ref="AJ48:AM48">decompose_poly(_xlfn.ANCHORARRAY(AE48),$E$3,2*Constants!$D$10,"low")</f>
        <v>10</v>
      </c>
      <c r="AK48" s="5">
        <v>-9</v>
      </c>
      <c r="AL48" s="5">
        <v>-7</v>
      </c>
      <c r="AM48" s="5">
        <v>2</v>
      </c>
      <c r="AO48" s="33" t="str" cm="1">
        <f t="array" ref="AO48">InfinityNorm(AJ47:AM48)&amp;"&gt;="&amp;Constants!$D$10-Constants!$D$16</f>
        <v>10&gt;=8</v>
      </c>
      <c r="AP48" s="33"/>
      <c r="AQ48" s="33"/>
      <c r="AR48" s="33"/>
      <c r="AS48" s="40"/>
      <c r="AT48" s="1"/>
      <c r="AU48" s="1"/>
      <c r="AW48" s="1"/>
      <c r="AX48" s="1"/>
      <c r="AY48" s="1"/>
    </row>
    <row r="49" spans="2:51" ht="18" customHeight="1" x14ac:dyDescent="0.3">
      <c r="AT49" s="1"/>
      <c r="AU49" s="1"/>
      <c r="AW49" s="1"/>
      <c r="AX49" s="1"/>
      <c r="AY49" s="1"/>
    </row>
    <row r="50" spans="2:51" ht="18" customHeight="1" x14ac:dyDescent="0.3">
      <c r="B50" s="33">
        <v>8</v>
      </c>
      <c r="C50" s="5" cm="1">
        <f t="array" ref="C50:F50">PRNG_rnd_poly(4,B50*2,Constants!$D$8)</f>
        <v>10</v>
      </c>
      <c r="D50" s="5">
        <v>-4</v>
      </c>
      <c r="E50" s="5">
        <v>-6</v>
      </c>
      <c r="F50" s="5">
        <v>11</v>
      </c>
      <c r="G50" s="6"/>
      <c r="H50" s="5" cm="1">
        <f t="array" ref="H50:K51">poly_mv_mult_div($F$6:$I$6,$K$6:$N$6,$F$7:$I$7,$K$7:$N$7,C50:F50,C51:F51,_xlfn.ANCHORARRAY($J$3),$E$3)</f>
        <v>27</v>
      </c>
      <c r="I50" s="5">
        <v>-29</v>
      </c>
      <c r="J50" s="5">
        <v>6</v>
      </c>
      <c r="K50" s="5">
        <v>23</v>
      </c>
      <c r="L50" s="6"/>
      <c r="M50" s="5" cm="1">
        <f t="array" ref="M50:P50">decompose_poly(H50:K50,$E$3,2*Constants!$D$10,"high")</f>
        <v>1</v>
      </c>
      <c r="N50" s="5">
        <v>2</v>
      </c>
      <c r="O50" s="5">
        <v>0</v>
      </c>
      <c r="P50" s="5">
        <v>1</v>
      </c>
      <c r="Q50" s="6"/>
      <c r="R50" s="33" t="s">
        <v>14</v>
      </c>
      <c r="S50" s="33"/>
      <c r="T50" s="6"/>
      <c r="U50" s="5" cm="1">
        <f t="array" ref="U50:X50">SampleInBall(4,2,R51)</f>
        <v>0</v>
      </c>
      <c r="V50" s="5">
        <v>1</v>
      </c>
      <c r="W50" s="5">
        <v>-1</v>
      </c>
      <c r="X50" s="5">
        <v>0</v>
      </c>
      <c r="Y50" s="6"/>
      <c r="Z50" s="5" cm="1">
        <f t="array" ref="Z50:AC50">polyadd(C50:F50,polymultdiv($F$10:$I$10,_xlfn.ANCHORARRAY(U50),_xlfn.ANCHORARRAY($J$3),$E$3),$E$3)</f>
        <v>10</v>
      </c>
      <c r="AA50" s="5">
        <v>-4</v>
      </c>
      <c r="AB50" s="5">
        <v>-5</v>
      </c>
      <c r="AC50" s="5">
        <v>10</v>
      </c>
      <c r="AD50" s="6"/>
      <c r="AE50" s="5" cm="1">
        <f t="array" ref="AE50:AH50">polysub(H50:K50,polymultdiv(_xlfn.ANCHORARRAY(U50),$F$14:$I$14,_xlfn.ANCHORARRAY($J$3),$E$3),$E$3)</f>
        <v>26</v>
      </c>
      <c r="AF50" s="5">
        <v>-30</v>
      </c>
      <c r="AG50" s="5">
        <v>8</v>
      </c>
      <c r="AH50" s="5">
        <v>21</v>
      </c>
      <c r="AI50" s="6"/>
      <c r="AJ50" s="5" cm="1">
        <f t="array" ref="AJ50:AM50">decompose_poly(_xlfn.ANCHORARRAY(AE50),$E$3,2*Constants!$D$10,"low")</f>
        <v>6</v>
      </c>
      <c r="AK50" s="5">
        <v>-9</v>
      </c>
      <c r="AL50" s="5">
        <v>8</v>
      </c>
      <c r="AM50" s="5">
        <v>1</v>
      </c>
      <c r="AO50" s="33" t="str" cm="1">
        <f t="array" ref="AO50">InfinityNorm(Z50:AC51)&amp;"&gt;="&amp;Constants!$D$8-Constants!$D$16</f>
        <v>13&gt;=11</v>
      </c>
      <c r="AP50" s="33"/>
      <c r="AQ50" s="33" t="b" cm="1">
        <f t="array" ref="AQ50">NOT(OR(InfinityNorm(Z50:AC51)&gt;=Constants!$D$8-Constants!$D$16,InfinityNorm(AJ50:AM51)&gt;=Constants!$D$10-Constants!$D$16))</f>
        <v>0</v>
      </c>
      <c r="AR50" s="33"/>
      <c r="AS50" s="40">
        <f t="shared" ref="AS50" si="6">IF(AQ50,1,0)</f>
        <v>0</v>
      </c>
      <c r="AT50" s="1"/>
      <c r="AU50" s="1"/>
      <c r="AW50" s="1"/>
      <c r="AX50" s="1"/>
      <c r="AY50" s="1"/>
    </row>
    <row r="51" spans="2:51" ht="18" customHeight="1" x14ac:dyDescent="0.3">
      <c r="B51" s="33"/>
      <c r="C51" s="5" cm="1">
        <f t="array" ref="C51:F51">PRNG_rnd_poly(4,B50*2+1,Constants!$D$8)</f>
        <v>-11</v>
      </c>
      <c r="D51" s="5">
        <v>9</v>
      </c>
      <c r="E51" s="5">
        <v>12</v>
      </c>
      <c r="F51" s="5">
        <v>10</v>
      </c>
      <c r="G51" s="6"/>
      <c r="H51" s="5">
        <v>25</v>
      </c>
      <c r="I51" s="5">
        <v>-8</v>
      </c>
      <c r="J51" s="5">
        <v>-9</v>
      </c>
      <c r="K51" s="5">
        <v>29</v>
      </c>
      <c r="L51" s="6"/>
      <c r="M51" s="5" cm="1">
        <f t="array" ref="M51:P51">decompose_poly(H51:K51,$E$3,2*Constants!$D$10,"high")</f>
        <v>1</v>
      </c>
      <c r="N51" s="5">
        <v>0</v>
      </c>
      <c r="O51" s="5">
        <v>0</v>
      </c>
      <c r="P51" s="5">
        <v>1</v>
      </c>
      <c r="Q51" s="6"/>
      <c r="R51" s="11" t="str" cm="1">
        <f t="array" ref="R51">mm3_hash($V$3&amp;_xlfn.TEXTJOIN(",",TRUE,M50:P51))</f>
        <v>7E76C103</v>
      </c>
      <c r="S51" s="6"/>
      <c r="T51" s="6"/>
      <c r="U51" s="6"/>
      <c r="V51" s="6"/>
      <c r="W51" s="6"/>
      <c r="X51" s="6"/>
      <c r="Y51" s="6"/>
      <c r="Z51" s="5" cm="1">
        <f t="array" ref="Z51:AC51">polyadd(C51:F51,polymultdiv($F$11:$I$11,_xlfn.ANCHORARRAY(U50),_xlfn.ANCHORARRAY($J$3),$E$3),$E$3)</f>
        <v>-9</v>
      </c>
      <c r="AA51" s="5">
        <v>8</v>
      </c>
      <c r="AB51" s="5">
        <v>13</v>
      </c>
      <c r="AC51" s="5">
        <v>10</v>
      </c>
      <c r="AD51" s="6"/>
      <c r="AE51" s="5" cm="1">
        <f t="array" ref="AE51:AH51">polysub(H51:K51,polymultdiv(_xlfn.ANCHORARRAY(U50),$F$15:$I$15,_xlfn.ANCHORARRAY($J$3),$E$3),$E$3)</f>
        <v>25</v>
      </c>
      <c r="AF51" s="5">
        <v>-7</v>
      </c>
      <c r="AG51" s="5">
        <v>-9</v>
      </c>
      <c r="AH51" s="5">
        <v>28</v>
      </c>
      <c r="AI51" s="6"/>
      <c r="AJ51" s="5" cm="1">
        <f t="array" ref="AJ51:AM51">decompose_poly(_xlfn.ANCHORARRAY(AE51),$E$3,2*Constants!$D$10,"low")</f>
        <v>5</v>
      </c>
      <c r="AK51" s="5">
        <v>-7</v>
      </c>
      <c r="AL51" s="5">
        <v>-9</v>
      </c>
      <c r="AM51" s="5">
        <v>8</v>
      </c>
      <c r="AO51" s="33" t="str" cm="1">
        <f t="array" ref="AO51">InfinityNorm(AJ50:AM51)&amp;"&gt;="&amp;Constants!$D$10-Constants!$D$16</f>
        <v>9&gt;=8</v>
      </c>
      <c r="AP51" s="33"/>
      <c r="AQ51" s="33"/>
      <c r="AR51" s="33"/>
      <c r="AS51" s="40"/>
      <c r="AT51" s="1"/>
      <c r="AU51" s="1"/>
      <c r="AW51" s="1"/>
      <c r="AX51" s="1"/>
      <c r="AY51" s="1"/>
    </row>
    <row r="52" spans="2:51" ht="18" customHeight="1" x14ac:dyDescent="0.3">
      <c r="AT52" s="1"/>
      <c r="AU52" s="1"/>
      <c r="AW52" s="1"/>
      <c r="AX52" s="1"/>
      <c r="AY52" s="1"/>
    </row>
    <row r="53" spans="2:51" ht="18" customHeight="1" x14ac:dyDescent="0.3">
      <c r="B53" s="33">
        <v>9</v>
      </c>
      <c r="C53" s="5" cm="1">
        <f t="array" ref="C53:F53">PRNG_rnd_poly(4,B53*2,Constants!$D$8)</f>
        <v>-10</v>
      </c>
      <c r="D53" s="5">
        <v>4</v>
      </c>
      <c r="E53" s="5">
        <v>-8</v>
      </c>
      <c r="F53" s="5">
        <v>-8</v>
      </c>
      <c r="G53" s="6"/>
      <c r="H53" s="5" cm="1">
        <f t="array" ref="H53:K54">poly_mv_mult_div($F$6:$I$6,$K$6:$N$6,$F$7:$I$7,$K$7:$N$7,C53:F53,C54:F54,_xlfn.ANCHORARRAY($J$3),$E$3)</f>
        <v>-14</v>
      </c>
      <c r="I53" s="5">
        <v>21</v>
      </c>
      <c r="J53" s="5">
        <v>-25</v>
      </c>
      <c r="K53" s="5">
        <v>-24</v>
      </c>
      <c r="L53" s="6"/>
      <c r="M53" s="5" cm="1">
        <f t="array" ref="M53:P53">decompose_poly(H53:K53,$E$3,2*Constants!$D$10,"high")</f>
        <v>2</v>
      </c>
      <c r="N53" s="5">
        <v>1</v>
      </c>
      <c r="O53" s="5">
        <v>2</v>
      </c>
      <c r="P53" s="5">
        <v>2</v>
      </c>
      <c r="Q53" s="6"/>
      <c r="R53" s="33" t="s">
        <v>14</v>
      </c>
      <c r="S53" s="33"/>
      <c r="T53" s="6"/>
      <c r="U53" s="5" cm="1">
        <f t="array" ref="U53:X53">SampleInBall(4,2,R54)</f>
        <v>1</v>
      </c>
      <c r="V53" s="5">
        <v>0</v>
      </c>
      <c r="W53" s="5">
        <v>-1</v>
      </c>
      <c r="X53" s="5">
        <v>0</v>
      </c>
      <c r="Y53" s="6"/>
      <c r="Z53" s="5" cm="1">
        <f t="array" ref="Z53:AC53">polyadd(C53:F53,polymultdiv($F$10:$I$10,_xlfn.ANCHORARRAY(U53),_xlfn.ANCHORARRAY($J$3),$E$3),$E$3)</f>
        <v>-10</v>
      </c>
      <c r="AA53" s="5">
        <v>5</v>
      </c>
      <c r="AB53" s="5">
        <v>-8</v>
      </c>
      <c r="AC53" s="5">
        <v>-9</v>
      </c>
      <c r="AD53" s="6"/>
      <c r="AE53" s="5" cm="1">
        <f t="array" ref="AE53:AH53">polysub(H53:K53,polymultdiv(_xlfn.ANCHORARRAY(U53),$F$14:$I$14,_xlfn.ANCHORARRAY($J$3),$E$3),$E$3)</f>
        <v>-16</v>
      </c>
      <c r="AF53" s="5">
        <v>22</v>
      </c>
      <c r="AG53" s="5">
        <v>-25</v>
      </c>
      <c r="AH53" s="5">
        <v>-25</v>
      </c>
      <c r="AI53" s="6"/>
      <c r="AJ53" s="5" cm="1">
        <f t="array" ref="AJ53:AM53">decompose_poly(_xlfn.ANCHORARRAY(AE53),$E$3,2*Constants!$D$10,"low")</f>
        <v>5</v>
      </c>
      <c r="AK53" s="5">
        <v>2</v>
      </c>
      <c r="AL53" s="5">
        <v>-4</v>
      </c>
      <c r="AM53" s="5">
        <v>-4</v>
      </c>
      <c r="AO53" s="33" t="str" cm="1">
        <f t="array" ref="AO53">InfinityNorm(Z53:AC54)&amp;"&gt;="&amp;Constants!$D$8-Constants!$D$16</f>
        <v>11&gt;=11</v>
      </c>
      <c r="AP53" s="33"/>
      <c r="AQ53" s="33" t="b" cm="1">
        <f t="array" ref="AQ53">NOT(OR(InfinityNorm(Z53:AC54)&gt;=Constants!$D$8-Constants!$D$16,InfinityNorm(AJ53:AM54)&gt;=Constants!$D$10-Constants!$D$16))</f>
        <v>0</v>
      </c>
      <c r="AR53" s="33"/>
      <c r="AS53" s="40">
        <f t="shared" ref="AS53" si="7">IF(AQ53,1,0)</f>
        <v>0</v>
      </c>
      <c r="AT53" s="1"/>
      <c r="AU53" s="1"/>
      <c r="AW53" s="1"/>
      <c r="AX53" s="1"/>
      <c r="AY53" s="1"/>
    </row>
    <row r="54" spans="2:51" ht="18" customHeight="1" x14ac:dyDescent="0.3">
      <c r="B54" s="33"/>
      <c r="C54" s="5" cm="1">
        <f t="array" ref="C54:F54">PRNG_rnd_poly(4,B53*2+1,Constants!$D$8)</f>
        <v>-8</v>
      </c>
      <c r="D54" s="5">
        <v>-3</v>
      </c>
      <c r="E54" s="5">
        <v>10</v>
      </c>
      <c r="F54" s="5">
        <v>-1</v>
      </c>
      <c r="G54" s="6"/>
      <c r="H54" s="5">
        <v>10</v>
      </c>
      <c r="I54" s="5">
        <v>15</v>
      </c>
      <c r="J54" s="5">
        <v>8</v>
      </c>
      <c r="K54" s="5">
        <v>-12</v>
      </c>
      <c r="L54" s="6"/>
      <c r="M54" s="5" cm="1">
        <f t="array" ref="M54:P54">decompose_poly(H54:K54,$E$3,2*Constants!$D$10,"high")</f>
        <v>0</v>
      </c>
      <c r="N54" s="5">
        <v>1</v>
      </c>
      <c r="O54" s="5">
        <v>0</v>
      </c>
      <c r="P54" s="5">
        <v>2</v>
      </c>
      <c r="Q54" s="6"/>
      <c r="R54" s="11" t="str" cm="1">
        <f t="array" ref="R54">mm3_hash($V$3&amp;_xlfn.TEXTJOIN(",",TRUE,M53:P54))</f>
        <v>1A23D22C</v>
      </c>
      <c r="S54" s="6"/>
      <c r="T54" s="6"/>
      <c r="U54" s="6"/>
      <c r="V54" s="6"/>
      <c r="W54" s="6"/>
      <c r="X54" s="6"/>
      <c r="Y54" s="6"/>
      <c r="Z54" s="5" cm="1">
        <f t="array" ref="Z54:AC54">polyadd(C54:F54,polymultdiv($F$11:$I$11,_xlfn.ANCHORARRAY(U53),_xlfn.ANCHORARRAY($J$3),$E$3),$E$3)</f>
        <v>-7</v>
      </c>
      <c r="AA54" s="5">
        <v>-3</v>
      </c>
      <c r="AB54" s="5">
        <v>11</v>
      </c>
      <c r="AC54" s="5">
        <v>-3</v>
      </c>
      <c r="AD54" s="6"/>
      <c r="AE54" s="5" cm="1">
        <f t="array" ref="AE54:AH54">polysub(H54:K54,polymultdiv(_xlfn.ANCHORARRAY(U53),$F$15:$I$15,_xlfn.ANCHORARRAY($J$3),$E$3),$E$3)</f>
        <v>11</v>
      </c>
      <c r="AF54" s="5">
        <v>16</v>
      </c>
      <c r="AG54" s="5">
        <v>7</v>
      </c>
      <c r="AH54" s="5">
        <v>-13</v>
      </c>
      <c r="AI54" s="6"/>
      <c r="AJ54" s="5" cm="1">
        <f t="array" ref="AJ54:AM54">decompose_poly(_xlfn.ANCHORARRAY(AE54),$E$3,2*Constants!$D$10,"low")</f>
        <v>-9</v>
      </c>
      <c r="AK54" s="5">
        <v>-4</v>
      </c>
      <c r="AL54" s="5">
        <v>7</v>
      </c>
      <c r="AM54" s="5">
        <v>8</v>
      </c>
      <c r="AO54" s="33" t="str" cm="1">
        <f t="array" ref="AO54">InfinityNorm(AJ53:AM54)&amp;"&gt;="&amp;Constants!$D$10-Constants!$D$16</f>
        <v>9&gt;=8</v>
      </c>
      <c r="AP54" s="33"/>
      <c r="AQ54" s="33"/>
      <c r="AR54" s="33"/>
      <c r="AS54" s="40"/>
      <c r="AT54" s="1"/>
      <c r="AU54" s="1"/>
      <c r="AW54" s="1"/>
      <c r="AX54" s="1"/>
      <c r="AY54" s="1"/>
    </row>
    <row r="55" spans="2:51" ht="18" customHeight="1" x14ac:dyDescent="0.3">
      <c r="AT55" s="1"/>
      <c r="AU55" s="1"/>
      <c r="AW55" s="1"/>
      <c r="AX55" s="1"/>
      <c r="AY55" s="1"/>
    </row>
    <row r="56" spans="2:51" ht="18" customHeight="1" x14ac:dyDescent="0.3">
      <c r="B56" s="33">
        <v>10</v>
      </c>
      <c r="C56" s="5" cm="1">
        <f t="array" ref="C56:F56">PRNG_rnd_poly(4,B56*2,Constants!$D$8)</f>
        <v>-10</v>
      </c>
      <c r="D56" s="5">
        <v>2</v>
      </c>
      <c r="E56" s="5">
        <v>-7</v>
      </c>
      <c r="F56" s="5">
        <v>2</v>
      </c>
      <c r="G56" s="6"/>
      <c r="H56" s="5" cm="1">
        <f t="array" ref="H56:K57">poly_mv_mult_div($F$6:$I$6,$K$6:$N$6,$F$7:$I$7,$K$7:$N$7,C56:F56,C57:F57,_xlfn.ANCHORARRAY($J$3),$E$3)</f>
        <v>-13</v>
      </c>
      <c r="I56" s="5">
        <v>30</v>
      </c>
      <c r="J56" s="5">
        <v>-24</v>
      </c>
      <c r="K56" s="5">
        <v>3</v>
      </c>
      <c r="L56" s="6"/>
      <c r="M56" s="5" cm="1">
        <f t="array" ref="M56:P56">decompose_poly(H56:K56,$E$3,2*Constants!$D$10,"high")</f>
        <v>2</v>
      </c>
      <c r="N56" s="5">
        <v>1</v>
      </c>
      <c r="O56" s="5">
        <v>2</v>
      </c>
      <c r="P56" s="5">
        <v>0</v>
      </c>
      <c r="Q56" s="6"/>
      <c r="R56" s="33" t="s">
        <v>14</v>
      </c>
      <c r="S56" s="33"/>
      <c r="T56" s="6"/>
      <c r="U56" s="5" cm="1">
        <f t="array" ref="U56:X56">SampleInBall(4,2,R57)</f>
        <v>0</v>
      </c>
      <c r="V56" s="5">
        <v>-1</v>
      </c>
      <c r="W56" s="5">
        <v>1</v>
      </c>
      <c r="X56" s="5">
        <v>0</v>
      </c>
      <c r="Y56" s="6"/>
      <c r="Z56" s="5" cm="1">
        <f t="array" ref="Z56:AC56">polyadd(C56:F56,polymultdiv($F$10:$I$10,_xlfn.ANCHORARRAY(U56),_xlfn.ANCHORARRAY($J$3),$E$3),$E$3)</f>
        <v>-10</v>
      </c>
      <c r="AA56" s="5">
        <v>2</v>
      </c>
      <c r="AB56" s="5">
        <v>-8</v>
      </c>
      <c r="AC56" s="5">
        <v>3</v>
      </c>
      <c r="AD56" s="6"/>
      <c r="AE56" s="5" cm="1">
        <f t="array" ref="AE56:AH56">polysub(H56:K56,polymultdiv(_xlfn.ANCHORARRAY(U56),$F$14:$I$14,_xlfn.ANCHORARRAY($J$3),$E$3),$E$3)</f>
        <v>-12</v>
      </c>
      <c r="AF56" s="5">
        <v>-30</v>
      </c>
      <c r="AG56" s="5">
        <v>-26</v>
      </c>
      <c r="AH56" s="5">
        <v>5</v>
      </c>
      <c r="AI56" s="6"/>
      <c r="AJ56" s="5" cm="1">
        <f t="array" ref="AJ56:AM56">decompose_poly(_xlfn.ANCHORARRAY(AE56),$E$3,2*Constants!$D$10,"low")</f>
        <v>9</v>
      </c>
      <c r="AK56" s="5">
        <v>-9</v>
      </c>
      <c r="AL56" s="5">
        <v>-5</v>
      </c>
      <c r="AM56" s="5">
        <v>5</v>
      </c>
      <c r="AO56" s="33" t="str" cm="1">
        <f t="array" ref="AO56">InfinityNorm(Z56:AC57)&amp;"&gt;="&amp;Constants!$D$8-Constants!$D$16</f>
        <v>10&gt;=11</v>
      </c>
      <c r="AP56" s="33"/>
      <c r="AQ56" s="33" t="b" cm="1">
        <f t="array" ref="AQ56">NOT(OR(InfinityNorm(Z56:AC57)&gt;=Constants!$D$8-Constants!$D$16,InfinityNorm(AJ56:AM57)&gt;=Constants!$D$10-Constants!$D$16))</f>
        <v>0</v>
      </c>
      <c r="AR56" s="33"/>
      <c r="AS56" s="40">
        <f t="shared" ref="AS56" si="8">IF(AQ56,1,0)</f>
        <v>0</v>
      </c>
      <c r="AT56" s="1"/>
      <c r="AU56" s="1"/>
      <c r="AW56" s="1"/>
      <c r="AX56" s="1"/>
      <c r="AY56" s="1"/>
    </row>
    <row r="57" spans="2:51" ht="18" customHeight="1" x14ac:dyDescent="0.3">
      <c r="B57" s="33"/>
      <c r="C57" s="5" cm="1">
        <f t="array" ref="C57:F57">PRNG_rnd_poly(4,B56*2+1,Constants!$D$8)</f>
        <v>12</v>
      </c>
      <c r="D57" s="5">
        <v>4</v>
      </c>
      <c r="E57" s="5">
        <v>0</v>
      </c>
      <c r="F57" s="5">
        <v>6</v>
      </c>
      <c r="G57" s="6"/>
      <c r="H57" s="5">
        <v>11</v>
      </c>
      <c r="I57" s="5">
        <v>-9</v>
      </c>
      <c r="J57" s="5">
        <v>6</v>
      </c>
      <c r="K57" s="5">
        <v>-21</v>
      </c>
      <c r="L57" s="6"/>
      <c r="M57" s="5" cm="1">
        <f t="array" ref="M57:P57">decompose_poly(H57:K57,$E$3,2*Constants!$D$10,"high")</f>
        <v>1</v>
      </c>
      <c r="N57" s="5">
        <v>0</v>
      </c>
      <c r="O57" s="5">
        <v>0</v>
      </c>
      <c r="P57" s="5">
        <v>2</v>
      </c>
      <c r="Q57" s="6"/>
      <c r="R57" s="11" t="str" cm="1">
        <f t="array" ref="R57">mm3_hash($V$3&amp;_xlfn.TEXTJOIN(",",TRUE,M56:P57))</f>
        <v>82190094</v>
      </c>
      <c r="S57" s="6"/>
      <c r="T57" s="6"/>
      <c r="U57" s="6"/>
      <c r="V57" s="6"/>
      <c r="W57" s="6"/>
      <c r="X57" s="6"/>
      <c r="Y57" s="6"/>
      <c r="Z57" s="5" cm="1">
        <f t="array" ref="Z57:AC57">polyadd(C57:F57,polymultdiv($F$11:$I$11,_xlfn.ANCHORARRAY(U56),_xlfn.ANCHORARRAY($J$3),$E$3),$E$3)</f>
        <v>10</v>
      </c>
      <c r="AA57" s="5">
        <v>5</v>
      </c>
      <c r="AB57" s="5">
        <v>-1</v>
      </c>
      <c r="AC57" s="5">
        <v>6</v>
      </c>
      <c r="AD57" s="6"/>
      <c r="AE57" s="5" cm="1">
        <f t="array" ref="AE57:AH57">polysub(H57:K57,polymultdiv(_xlfn.ANCHORARRAY(U56),$F$15:$I$15,_xlfn.ANCHORARRAY($J$3),$E$3),$E$3)</f>
        <v>11</v>
      </c>
      <c r="AF57" s="5">
        <v>-10</v>
      </c>
      <c r="AG57" s="5">
        <v>6</v>
      </c>
      <c r="AH57" s="5">
        <v>-20</v>
      </c>
      <c r="AI57" s="6"/>
      <c r="AJ57" s="5" cm="1">
        <f t="array" ref="AJ57:AM57">decompose_poly(_xlfn.ANCHORARRAY(AE57),$E$3,2*Constants!$D$10,"low")</f>
        <v>-9</v>
      </c>
      <c r="AK57" s="5">
        <v>-10</v>
      </c>
      <c r="AL57" s="5">
        <v>6</v>
      </c>
      <c r="AM57" s="5">
        <v>1</v>
      </c>
      <c r="AO57" s="33" t="str" cm="1">
        <f t="array" ref="AO57">InfinityNorm(AJ56:AM57)&amp;"&gt;="&amp;Constants!$D$10-Constants!$D$16</f>
        <v>10&gt;=8</v>
      </c>
      <c r="AP57" s="33"/>
      <c r="AQ57" s="33"/>
      <c r="AR57" s="33"/>
      <c r="AS57" s="40"/>
      <c r="AT57" s="1"/>
      <c r="AU57" s="1"/>
      <c r="AW57" s="1"/>
      <c r="AX57" s="1"/>
      <c r="AY57" s="1"/>
    </row>
    <row r="58" spans="2:51" ht="18" customHeight="1" x14ac:dyDescent="0.3">
      <c r="AT58" s="1"/>
      <c r="AU58" s="1"/>
      <c r="AW58" s="1"/>
      <c r="AX58" s="1"/>
      <c r="AY58" s="1"/>
    </row>
    <row r="59" spans="2:51" ht="18" customHeight="1" x14ac:dyDescent="0.3">
      <c r="B59" s="33">
        <v>11</v>
      </c>
      <c r="C59" s="5" cm="1">
        <f t="array" ref="C59:F59">PRNG_rnd_poly(4,B59*2,Constants!$D$8)</f>
        <v>-5</v>
      </c>
      <c r="D59" s="5">
        <v>-8</v>
      </c>
      <c r="E59" s="5">
        <v>-2</v>
      </c>
      <c r="F59" s="5">
        <v>6</v>
      </c>
      <c r="G59" s="6"/>
      <c r="H59" s="5" cm="1">
        <f t="array" ref="H59:K60">poly_mv_mult_div($F$6:$I$6,$K$6:$N$6,$F$7:$I$7,$K$7:$N$7,C59:F59,C60:F60,_xlfn.ANCHORARRAY($J$3),$E$3)</f>
        <v>-11</v>
      </c>
      <c r="I59" s="5">
        <v>-14</v>
      </c>
      <c r="J59" s="5">
        <v>5</v>
      </c>
      <c r="K59" s="5">
        <v>28</v>
      </c>
      <c r="L59" s="6"/>
      <c r="M59" s="5" cm="1">
        <f t="array" ref="M59:P59">decompose_poly(H59:K59,$E$3,2*Constants!$D$10,"high")</f>
        <v>2</v>
      </c>
      <c r="N59" s="5">
        <v>2</v>
      </c>
      <c r="O59" s="5">
        <v>0</v>
      </c>
      <c r="P59" s="5">
        <v>1</v>
      </c>
      <c r="Q59" s="6"/>
      <c r="R59" s="33" t="s">
        <v>14</v>
      </c>
      <c r="S59" s="33"/>
      <c r="T59" s="6"/>
      <c r="U59" s="5" cm="1">
        <f t="array" ref="U59:X59">SampleInBall(4,2,R60)</f>
        <v>-1</v>
      </c>
      <c r="V59" s="5">
        <v>0</v>
      </c>
      <c r="W59" s="5">
        <v>-1</v>
      </c>
      <c r="X59" s="5">
        <v>0</v>
      </c>
      <c r="Y59" s="6"/>
      <c r="Z59" s="5" cm="1">
        <f t="array" ref="Z59:AC59">polyadd(C59:F59,polymultdiv($F$10:$I$10,_xlfn.ANCHORARRAY(U59),_xlfn.ANCHORARRAY($J$3),$E$3),$E$3)</f>
        <v>-5</v>
      </c>
      <c r="AA59" s="5">
        <v>-9</v>
      </c>
      <c r="AB59" s="5">
        <v>-2</v>
      </c>
      <c r="AC59" s="5">
        <v>5</v>
      </c>
      <c r="AD59" s="6"/>
      <c r="AE59" s="5" cm="1">
        <f t="array" ref="AE59:AH59">polysub(H59:K59,polymultdiv(_xlfn.ANCHORARRAY(U59),$F$14:$I$14,_xlfn.ANCHORARRAY($J$3),$E$3),$E$3)</f>
        <v>-11</v>
      </c>
      <c r="AF59" s="5">
        <v>-15</v>
      </c>
      <c r="AG59" s="5">
        <v>7</v>
      </c>
      <c r="AH59" s="5">
        <v>27</v>
      </c>
      <c r="AI59" s="6"/>
      <c r="AJ59" s="5" cm="1">
        <f t="array" ref="AJ59:AM59">decompose_poly(_xlfn.ANCHORARRAY(AE59),$E$3,2*Constants!$D$10,"low")</f>
        <v>10</v>
      </c>
      <c r="AK59" s="5">
        <v>6</v>
      </c>
      <c r="AL59" s="5">
        <v>7</v>
      </c>
      <c r="AM59" s="5">
        <v>7</v>
      </c>
      <c r="AO59" s="33" t="str" cm="1">
        <f t="array" ref="AO59">InfinityNorm(Z59:AC60)&amp;"&gt;="&amp;Constants!$D$8-Constants!$D$16</f>
        <v>10&gt;=11</v>
      </c>
      <c r="AP59" s="33"/>
      <c r="AQ59" s="33" t="b" cm="1">
        <f t="array" ref="AQ59">NOT(OR(InfinityNorm(Z59:AC60)&gt;=Constants!$D$8-Constants!$D$16,InfinityNorm(AJ59:AM60)&gt;=Constants!$D$10-Constants!$D$16))</f>
        <v>0</v>
      </c>
      <c r="AR59" s="33"/>
      <c r="AS59" s="40">
        <f t="shared" ref="AS59" si="9">IF(AQ59,1,0)</f>
        <v>0</v>
      </c>
      <c r="AT59" s="1"/>
      <c r="AU59" s="1"/>
      <c r="AW59" s="1"/>
      <c r="AX59" s="1"/>
      <c r="AY59" s="1"/>
    </row>
    <row r="60" spans="2:51" ht="18" customHeight="1" x14ac:dyDescent="0.3">
      <c r="B60" s="33"/>
      <c r="C60" s="5" cm="1">
        <f t="array" ref="C60:F60">PRNG_rnd_poly(4,B59*2+1,Constants!$D$8)</f>
        <v>3</v>
      </c>
      <c r="D60" s="5">
        <v>4</v>
      </c>
      <c r="E60" s="5">
        <v>11</v>
      </c>
      <c r="F60" s="5">
        <v>3</v>
      </c>
      <c r="G60" s="6"/>
      <c r="H60" s="5">
        <v>-25</v>
      </c>
      <c r="I60" s="5">
        <v>11</v>
      </c>
      <c r="J60" s="5">
        <v>-28</v>
      </c>
      <c r="K60" s="5">
        <v>2</v>
      </c>
      <c r="L60" s="6"/>
      <c r="M60" s="5" cm="1">
        <f t="array" ref="M60:P60">decompose_poly(H60:K60,$E$3,2*Constants!$D$10,"high")</f>
        <v>2</v>
      </c>
      <c r="N60" s="5">
        <v>1</v>
      </c>
      <c r="O60" s="5">
        <v>2</v>
      </c>
      <c r="P60" s="5">
        <v>0</v>
      </c>
      <c r="Q60" s="6"/>
      <c r="R60" s="11" t="str" cm="1">
        <f t="array" ref="R60">mm3_hash($V$3&amp;_xlfn.TEXTJOIN(",",TRUE,M59:P60))</f>
        <v>B1C4EA5A</v>
      </c>
      <c r="S60" s="6"/>
      <c r="T60" s="6"/>
      <c r="U60" s="6"/>
      <c r="V60" s="6"/>
      <c r="W60" s="6"/>
      <c r="X60" s="6"/>
      <c r="Y60" s="6"/>
      <c r="Z60" s="5" cm="1">
        <f t="array" ref="Z60:AC60">polyadd(C60:F60,polymultdiv($F$11:$I$11,_xlfn.ANCHORARRAY(U59),_xlfn.ANCHORARRAY($J$3),$E$3),$E$3)</f>
        <v>4</v>
      </c>
      <c r="AA60" s="5">
        <v>2</v>
      </c>
      <c r="AB60" s="5">
        <v>10</v>
      </c>
      <c r="AC60" s="5">
        <v>3</v>
      </c>
      <c r="AD60" s="6"/>
      <c r="AE60" s="5" cm="1">
        <f t="array" ref="AE60:AH60">polysub(H60:K60,polymultdiv(_xlfn.ANCHORARRAY(U59),$F$15:$I$15,_xlfn.ANCHORARRAY($J$3),$E$3),$E$3)</f>
        <v>-26</v>
      </c>
      <c r="AF60" s="5">
        <v>10</v>
      </c>
      <c r="AG60" s="5">
        <v>-29</v>
      </c>
      <c r="AH60" s="5">
        <v>1</v>
      </c>
      <c r="AI60" s="6"/>
      <c r="AJ60" s="5" cm="1">
        <f t="array" ref="AJ60:AM60">decompose_poly(_xlfn.ANCHORARRAY(AE60),$E$3,2*Constants!$D$10,"low")</f>
        <v>-5</v>
      </c>
      <c r="AK60" s="5">
        <v>10</v>
      </c>
      <c r="AL60" s="5">
        <v>-8</v>
      </c>
      <c r="AM60" s="5">
        <v>1</v>
      </c>
      <c r="AO60" s="33" t="str" cm="1">
        <f t="array" ref="AO60">InfinityNorm(AJ59:AM60)&amp;"&gt;="&amp;Constants!$D$10-Constants!$D$16</f>
        <v>10&gt;=8</v>
      </c>
      <c r="AP60" s="33"/>
      <c r="AQ60" s="33"/>
      <c r="AR60" s="33"/>
      <c r="AS60" s="40"/>
      <c r="AT60" s="1"/>
      <c r="AU60" s="1"/>
      <c r="AW60" s="1"/>
      <c r="AX60" s="1"/>
      <c r="AY60" s="1"/>
    </row>
    <row r="61" spans="2:51" ht="18" customHeight="1" x14ac:dyDescent="0.3">
      <c r="AT61" s="1"/>
      <c r="AU61" s="1"/>
      <c r="AW61" s="1"/>
      <c r="AX61" s="1"/>
      <c r="AY61" s="1"/>
    </row>
    <row r="62" spans="2:51" ht="18" customHeight="1" x14ac:dyDescent="0.3">
      <c r="B62" s="33">
        <v>12</v>
      </c>
      <c r="C62" s="5" cm="1">
        <f t="array" ref="C62:F62">PRNG_rnd_poly(4,B62*2,Constants!$D$8)</f>
        <v>-2</v>
      </c>
      <c r="D62" s="5">
        <v>1</v>
      </c>
      <c r="E62" s="5">
        <v>-4</v>
      </c>
      <c r="F62" s="5">
        <v>8</v>
      </c>
      <c r="G62" s="6"/>
      <c r="H62" s="5" cm="1">
        <f t="array" ref="H62:K63">poly_mv_mult_div($F$6:$I$6,$K$6:$N$6,$F$7:$I$7,$K$7:$N$7,C62:F62,C63:F63,_xlfn.ANCHORARRAY($J$3),$E$3)</f>
        <v>30</v>
      </c>
      <c r="I62" s="5">
        <v>-25</v>
      </c>
      <c r="J62" s="5">
        <v>-28</v>
      </c>
      <c r="K62" s="5">
        <v>14</v>
      </c>
      <c r="L62" s="6"/>
      <c r="M62" s="5" cm="1">
        <f t="array" ref="M62:P62">decompose_poly(H62:K62,$E$3,2*Constants!$D$10,"high")</f>
        <v>1</v>
      </c>
      <c r="N62" s="5">
        <v>2</v>
      </c>
      <c r="O62" s="5">
        <v>2</v>
      </c>
      <c r="P62" s="5">
        <v>1</v>
      </c>
      <c r="Q62" s="6"/>
      <c r="R62" s="33" t="s">
        <v>14</v>
      </c>
      <c r="S62" s="33"/>
      <c r="T62" s="6"/>
      <c r="U62" s="5" cm="1">
        <f t="array" ref="U62:X62">SampleInBall(4,2,R63)</f>
        <v>0</v>
      </c>
      <c r="V62" s="5">
        <v>-1</v>
      </c>
      <c r="W62" s="5">
        <v>0</v>
      </c>
      <c r="X62" s="5">
        <v>1</v>
      </c>
      <c r="Y62" s="6"/>
      <c r="Z62" s="5" cm="1">
        <f t="array" ref="Z62:AC62">polyadd(C62:F62,polymultdiv($F$10:$I$10,_xlfn.ANCHORARRAY(U62),_xlfn.ANCHORARRAY($J$3),$E$3),$E$3)</f>
        <v>-3</v>
      </c>
      <c r="AA62" s="5">
        <v>1</v>
      </c>
      <c r="AB62" s="5">
        <v>-5</v>
      </c>
      <c r="AC62" s="5">
        <v>8</v>
      </c>
      <c r="AD62" s="6"/>
      <c r="AE62" s="5" cm="1">
        <f t="array" ref="AE62:AH62">polysub(H62:K62,polymultdiv(_xlfn.ANCHORARRAY(U62),$F$14:$I$14,_xlfn.ANCHORARRAY($J$3),$E$3),$E$3)</f>
        <v>29</v>
      </c>
      <c r="AF62" s="5">
        <v>-23</v>
      </c>
      <c r="AG62" s="5">
        <v>-29</v>
      </c>
      <c r="AH62" s="5">
        <v>14</v>
      </c>
      <c r="AI62" s="6"/>
      <c r="AJ62" s="5" cm="1">
        <f t="array" ref="AJ62:AM62">decompose_poly(_xlfn.ANCHORARRAY(AE62),$E$3,2*Constants!$D$10,"low")</f>
        <v>9</v>
      </c>
      <c r="AK62" s="5">
        <v>-2</v>
      </c>
      <c r="AL62" s="5">
        <v>-8</v>
      </c>
      <c r="AM62" s="5">
        <v>-6</v>
      </c>
      <c r="AO62" s="33" t="str" cm="1">
        <f t="array" ref="AO62">InfinityNorm(Z62:AC63)&amp;"&gt;="&amp;Constants!$D$8-Constants!$D$16</f>
        <v>12&gt;=11</v>
      </c>
      <c r="AP62" s="33"/>
      <c r="AQ62" s="33" t="b" cm="1">
        <f t="array" ref="AQ62">NOT(OR(InfinityNorm(Z62:AC63)&gt;=Constants!$D$8-Constants!$D$16,InfinityNorm(AJ62:AM63)&gt;=Constants!$D$10-Constants!$D$16))</f>
        <v>0</v>
      </c>
      <c r="AR62" s="33"/>
      <c r="AS62" s="40">
        <f t="shared" ref="AS62" si="10">IF(AQ62,1,0)</f>
        <v>0</v>
      </c>
      <c r="AT62" s="1"/>
      <c r="AU62" s="1"/>
      <c r="AW62" s="1"/>
      <c r="AX62" s="1"/>
      <c r="AY62" s="1"/>
    </row>
    <row r="63" spans="2:51" ht="18" customHeight="1" x14ac:dyDescent="0.3">
      <c r="B63" s="33"/>
      <c r="C63" s="5" cm="1">
        <f t="array" ref="C63:F63">PRNG_rnd_poly(4,B62*2+1,Constants!$D$8)</f>
        <v>-10</v>
      </c>
      <c r="D63" s="5">
        <v>-11</v>
      </c>
      <c r="E63" s="5">
        <v>7</v>
      </c>
      <c r="F63" s="5">
        <v>-7</v>
      </c>
      <c r="G63" s="6"/>
      <c r="H63" s="5">
        <v>-9</v>
      </c>
      <c r="I63" s="5">
        <v>-6</v>
      </c>
      <c r="J63" s="5">
        <v>-9</v>
      </c>
      <c r="K63" s="5">
        <v>-19</v>
      </c>
      <c r="L63" s="6"/>
      <c r="M63" s="5" cm="1">
        <f t="array" ref="M63:P63">decompose_poly(H63:K63,$E$3,2*Constants!$D$10,"high")</f>
        <v>0</v>
      </c>
      <c r="N63" s="5">
        <v>0</v>
      </c>
      <c r="O63" s="5">
        <v>0</v>
      </c>
      <c r="P63" s="5">
        <v>2</v>
      </c>
      <c r="Q63" s="6"/>
      <c r="R63" s="11" t="str" cm="1">
        <f t="array" ref="R63">mm3_hash($V$3&amp;_xlfn.TEXTJOIN(",",TRUE,M62:P63))</f>
        <v>F59BD2A7</v>
      </c>
      <c r="S63" s="6"/>
      <c r="T63" s="6"/>
      <c r="U63" s="6"/>
      <c r="V63" s="6"/>
      <c r="W63" s="6"/>
      <c r="X63" s="6"/>
      <c r="Y63" s="6"/>
      <c r="Z63" s="5" cm="1">
        <f t="array" ref="Z63:AC63">polyadd(C63:F63,polymultdiv($F$11:$I$11,_xlfn.ANCHORARRAY(U62),_xlfn.ANCHORARRAY($J$3),$E$3),$E$3)</f>
        <v>-12</v>
      </c>
      <c r="AA63" s="5">
        <v>-12</v>
      </c>
      <c r="AB63" s="5">
        <v>7</v>
      </c>
      <c r="AC63" s="5">
        <v>-8</v>
      </c>
      <c r="AD63" s="6"/>
      <c r="AE63" s="5" cm="1">
        <f t="array" ref="AE63:AH63">polysub(H63:K63,polymultdiv(_xlfn.ANCHORARRAY(U62),$F$15:$I$15,_xlfn.ANCHORARRAY($J$3),$E$3),$E$3)</f>
        <v>-10</v>
      </c>
      <c r="AF63" s="5">
        <v>-7</v>
      </c>
      <c r="AG63" s="5">
        <v>-10</v>
      </c>
      <c r="AH63" s="5">
        <v>-18</v>
      </c>
      <c r="AI63" s="6"/>
      <c r="AJ63" s="5" cm="1">
        <f t="array" ref="AJ63:AM63">decompose_poly(_xlfn.ANCHORARRAY(AE63),$E$3,2*Constants!$D$10,"low")</f>
        <v>-10</v>
      </c>
      <c r="AK63" s="5">
        <v>-7</v>
      </c>
      <c r="AL63" s="5">
        <v>-10</v>
      </c>
      <c r="AM63" s="5">
        <v>3</v>
      </c>
      <c r="AO63" s="33" t="str" cm="1">
        <f t="array" ref="AO63">InfinityNorm(AJ62:AM63)&amp;"&gt;="&amp;Constants!$D$10-Constants!$D$16</f>
        <v>10&gt;=8</v>
      </c>
      <c r="AP63" s="33"/>
      <c r="AQ63" s="33"/>
      <c r="AR63" s="33"/>
      <c r="AS63" s="40"/>
      <c r="AT63" s="1"/>
      <c r="AU63" s="1"/>
      <c r="AW63" s="1"/>
      <c r="AX63" s="1"/>
      <c r="AY63" s="1"/>
    </row>
    <row r="64" spans="2:51" ht="18" customHeight="1" x14ac:dyDescent="0.3">
      <c r="AT64" s="1"/>
      <c r="AU64" s="1"/>
      <c r="AW64" s="1"/>
      <c r="AX64" s="1"/>
      <c r="AY64" s="1"/>
    </row>
    <row r="65" spans="2:51" ht="18" customHeight="1" x14ac:dyDescent="0.3">
      <c r="B65" s="33">
        <v>13</v>
      </c>
      <c r="C65" s="5" cm="1">
        <f t="array" ref="C65:F65">PRNG_rnd_poly(4,B65*2,Constants!$D$8)</f>
        <v>-7</v>
      </c>
      <c r="D65" s="5">
        <v>12</v>
      </c>
      <c r="E65" s="5">
        <v>8</v>
      </c>
      <c r="F65" s="5">
        <v>9</v>
      </c>
      <c r="G65" s="6"/>
      <c r="H65" s="5" cm="1">
        <f t="array" ref="H65:K66">poly_mv_mult_div($F$6:$I$6,$K$6:$N$6,$F$7:$I$7,$K$7:$N$7,C65:F65,C66:F66,_xlfn.ANCHORARRAY($J$3),$E$3)</f>
        <v>29</v>
      </c>
      <c r="I65" s="5">
        <v>-14</v>
      </c>
      <c r="J65" s="5">
        <v>-18</v>
      </c>
      <c r="K65" s="5">
        <v>-11</v>
      </c>
      <c r="L65" s="6"/>
      <c r="M65" s="5" cm="1">
        <f t="array" ref="M65:P65">decompose_poly(H65:K65,$E$3,2*Constants!$D$10,"high")</f>
        <v>1</v>
      </c>
      <c r="N65" s="5">
        <v>2</v>
      </c>
      <c r="O65" s="5">
        <v>2</v>
      </c>
      <c r="P65" s="5">
        <v>2</v>
      </c>
      <c r="Q65" s="6"/>
      <c r="R65" s="33" t="s">
        <v>14</v>
      </c>
      <c r="S65" s="33"/>
      <c r="T65" s="6"/>
      <c r="U65" s="5" cm="1">
        <f t="array" ref="U65:X65">SampleInBall(4,2,R66)</f>
        <v>0</v>
      </c>
      <c r="V65" s="5">
        <v>1</v>
      </c>
      <c r="W65" s="5">
        <v>0</v>
      </c>
      <c r="X65" s="5">
        <v>1</v>
      </c>
      <c r="Y65" s="6"/>
      <c r="Z65" s="5" cm="1">
        <f t="array" ref="Z65:AC65">polyadd(C65:F65,polymultdiv($F$10:$I$10,_xlfn.ANCHORARRAY(U65),_xlfn.ANCHORARRAY($J$3),$E$3),$E$3)</f>
        <v>-8</v>
      </c>
      <c r="AA65" s="5">
        <v>12</v>
      </c>
      <c r="AB65" s="5">
        <v>9</v>
      </c>
      <c r="AC65" s="5">
        <v>9</v>
      </c>
      <c r="AD65" s="6"/>
      <c r="AE65" s="5" cm="1">
        <f t="array" ref="AE65:AH65">polysub(H65:K65,polymultdiv(_xlfn.ANCHORARRAY(U65),$F$14:$I$14,_xlfn.ANCHORARRAY($J$3),$E$3),$E$3)</f>
        <v>28</v>
      </c>
      <c r="AF65" s="5">
        <v>-14</v>
      </c>
      <c r="AG65" s="5">
        <v>-17</v>
      </c>
      <c r="AH65" s="5">
        <v>-13</v>
      </c>
      <c r="AI65" s="6"/>
      <c r="AJ65" s="5" cm="1">
        <f t="array" ref="AJ65:AM65">decompose_poly(_xlfn.ANCHORARRAY(AE65),$E$3,2*Constants!$D$10,"low")</f>
        <v>8</v>
      </c>
      <c r="AK65" s="5">
        <v>7</v>
      </c>
      <c r="AL65" s="5">
        <v>4</v>
      </c>
      <c r="AM65" s="5">
        <v>8</v>
      </c>
      <c r="AO65" s="33" t="str" cm="1">
        <f t="array" ref="AO65">InfinityNorm(Z65:AC66)&amp;"&gt;="&amp;Constants!$D$8-Constants!$D$16</f>
        <v>12&gt;=11</v>
      </c>
      <c r="AP65" s="33"/>
      <c r="AQ65" s="33" t="b" cm="1">
        <f t="array" ref="AQ65">NOT(OR(InfinityNorm(Z65:AC66)&gt;=Constants!$D$8-Constants!$D$16,InfinityNorm(AJ65:AM66)&gt;=Constants!$D$10-Constants!$D$16))</f>
        <v>0</v>
      </c>
      <c r="AR65" s="33"/>
      <c r="AS65" s="40">
        <f t="shared" ref="AS65" si="11">IF(AQ65,1,0)</f>
        <v>0</v>
      </c>
      <c r="AT65" s="1"/>
      <c r="AU65" s="1"/>
      <c r="AW65" s="1"/>
      <c r="AX65" s="1"/>
      <c r="AY65" s="1"/>
    </row>
    <row r="66" spans="2:51" ht="18" customHeight="1" x14ac:dyDescent="0.3">
      <c r="B66" s="33"/>
      <c r="C66" s="5" cm="1">
        <f t="array" ref="C66:F66">PRNG_rnd_poly(4,B65*2+1,Constants!$D$8)</f>
        <v>12</v>
      </c>
      <c r="D66" s="5">
        <v>10</v>
      </c>
      <c r="E66" s="5">
        <v>-10</v>
      </c>
      <c r="F66" s="5">
        <v>-2</v>
      </c>
      <c r="G66" s="6"/>
      <c r="H66" s="5">
        <v>28</v>
      </c>
      <c r="I66" s="5">
        <v>25</v>
      </c>
      <c r="J66" s="5">
        <v>-25</v>
      </c>
      <c r="K66" s="5">
        <v>-12</v>
      </c>
      <c r="L66" s="6"/>
      <c r="M66" s="5" cm="1">
        <f t="array" ref="M66:P66">decompose_poly(H66:K66,$E$3,2*Constants!$D$10,"high")</f>
        <v>1</v>
      </c>
      <c r="N66" s="5">
        <v>1</v>
      </c>
      <c r="O66" s="5">
        <v>2</v>
      </c>
      <c r="P66" s="5">
        <v>2</v>
      </c>
      <c r="Q66" s="6"/>
      <c r="R66" s="11" t="str" cm="1">
        <f t="array" ref="R66">mm3_hash($V$3&amp;_xlfn.TEXTJOIN(",",TRUE,M65:P66))</f>
        <v>7DDB82C5</v>
      </c>
      <c r="S66" s="6"/>
      <c r="T66" s="6"/>
      <c r="U66" s="6"/>
      <c r="V66" s="6"/>
      <c r="W66" s="6"/>
      <c r="X66" s="6"/>
      <c r="Y66" s="6"/>
      <c r="Z66" s="5" cm="1">
        <f t="array" ref="Z66:AC66">polyadd(C66:F66,polymultdiv($F$11:$I$11,_xlfn.ANCHORARRAY(U65),_xlfn.ANCHORARRAY($J$3),$E$3),$E$3)</f>
        <v>12</v>
      </c>
      <c r="AA66" s="5">
        <v>9</v>
      </c>
      <c r="AB66" s="5">
        <v>-8</v>
      </c>
      <c r="AC66" s="5">
        <v>-1</v>
      </c>
      <c r="AD66" s="6"/>
      <c r="AE66" s="5" cm="1">
        <f t="array" ref="AE66:AH66">polysub(H66:K66,polymultdiv(_xlfn.ANCHORARRAY(U65),$F$15:$I$15,_xlfn.ANCHORARRAY($J$3),$E$3),$E$3)</f>
        <v>27</v>
      </c>
      <c r="AF66" s="5">
        <v>26</v>
      </c>
      <c r="AG66" s="5">
        <v>-24</v>
      </c>
      <c r="AH66" s="5">
        <v>-11</v>
      </c>
      <c r="AI66" s="6"/>
      <c r="AJ66" s="5" cm="1">
        <f t="array" ref="AJ66:AM66">decompose_poly(_xlfn.ANCHORARRAY(AE66),$E$3,2*Constants!$D$10,"low")</f>
        <v>7</v>
      </c>
      <c r="AK66" s="5">
        <v>6</v>
      </c>
      <c r="AL66" s="5">
        <v>-3</v>
      </c>
      <c r="AM66" s="5">
        <v>10</v>
      </c>
      <c r="AO66" s="33" t="str" cm="1">
        <f t="array" ref="AO66">InfinityNorm(AJ65:AM66)&amp;"&gt;="&amp;Constants!$D$10-Constants!$D$16</f>
        <v>10&gt;=8</v>
      </c>
      <c r="AP66" s="33"/>
      <c r="AQ66" s="33"/>
      <c r="AR66" s="33"/>
      <c r="AS66" s="40"/>
      <c r="AT66" s="1"/>
      <c r="AU66" s="1"/>
      <c r="AW66" s="1"/>
      <c r="AX66" s="1"/>
      <c r="AY66" s="1"/>
    </row>
    <row r="67" spans="2:51" ht="18" customHeight="1" x14ac:dyDescent="0.3">
      <c r="AT67" s="1"/>
      <c r="AU67" s="1"/>
      <c r="AW67" s="1"/>
      <c r="AX67" s="1"/>
      <c r="AY67" s="1"/>
    </row>
    <row r="68" spans="2:51" ht="18" customHeight="1" x14ac:dyDescent="0.3">
      <c r="B68" s="33">
        <v>14</v>
      </c>
      <c r="C68" s="5" cm="1">
        <f t="array" ref="C68:F68">PRNG_rnd_poly(4,B68*2,Constants!$D$8)</f>
        <v>-1</v>
      </c>
      <c r="D68" s="5">
        <v>12</v>
      </c>
      <c r="E68" s="5">
        <v>-6</v>
      </c>
      <c r="F68" s="5">
        <v>9</v>
      </c>
      <c r="G68" s="6"/>
      <c r="H68" s="5" cm="1">
        <f t="array" ref="H68:K69">poly_mv_mult_div($F$6:$I$6,$K$6:$N$6,$F$7:$I$7,$K$7:$N$7,C68:F68,C69:F69,_xlfn.ANCHORARRAY($J$3),$E$3)</f>
        <v>12</v>
      </c>
      <c r="I68" s="5">
        <v>-26</v>
      </c>
      <c r="J68" s="5">
        <v>13</v>
      </c>
      <c r="K68" s="5">
        <v>5</v>
      </c>
      <c r="L68" s="6"/>
      <c r="M68" s="5" cm="1">
        <f t="array" ref="M68:P68">decompose_poly(H68:K68,$E$3,2*Constants!$D$10,"high")</f>
        <v>1</v>
      </c>
      <c r="N68" s="5">
        <v>2</v>
      </c>
      <c r="O68" s="5">
        <v>1</v>
      </c>
      <c r="P68" s="5">
        <v>0</v>
      </c>
      <c r="Q68" s="6"/>
      <c r="R68" s="33" t="s">
        <v>14</v>
      </c>
      <c r="S68" s="33"/>
      <c r="T68" s="6"/>
      <c r="U68" s="5" cm="1">
        <f t="array" ref="U68:X68">SampleInBall(4,2,R69)</f>
        <v>0</v>
      </c>
      <c r="V68" s="5">
        <v>0</v>
      </c>
      <c r="W68" s="5">
        <v>1</v>
      </c>
      <c r="X68" s="5">
        <v>-1</v>
      </c>
      <c r="Y68" s="6"/>
      <c r="Z68" s="5" cm="1">
        <f t="array" ref="Z68:AC68">polyadd(C68:F68,polymultdiv($F$10:$I$10,_xlfn.ANCHORARRAY(U68),_xlfn.ANCHORARRAY($J$3),$E$3),$E$3)</f>
        <v>0</v>
      </c>
      <c r="AA68" s="5">
        <v>12</v>
      </c>
      <c r="AB68" s="5">
        <v>-6</v>
      </c>
      <c r="AC68" s="5">
        <v>10</v>
      </c>
      <c r="AD68" s="6"/>
      <c r="AE68" s="5" cm="1">
        <f t="array" ref="AE68:AH68">polysub(H68:K68,polymultdiv(_xlfn.ANCHORARRAY(U68),$F$14:$I$14,_xlfn.ANCHORARRAY($J$3),$E$3),$E$3)</f>
        <v>14</v>
      </c>
      <c r="AF68" s="5">
        <v>-27</v>
      </c>
      <c r="AG68" s="5">
        <v>12</v>
      </c>
      <c r="AH68" s="5">
        <v>7</v>
      </c>
      <c r="AI68" s="6"/>
      <c r="AJ68" s="5" cm="1">
        <f t="array" ref="AJ68:AM68">decompose_poly(_xlfn.ANCHORARRAY(AE68),$E$3,2*Constants!$D$10,"low")</f>
        <v>-6</v>
      </c>
      <c r="AK68" s="5">
        <v>-6</v>
      </c>
      <c r="AL68" s="5">
        <v>-8</v>
      </c>
      <c r="AM68" s="5">
        <v>7</v>
      </c>
      <c r="AO68" s="33" t="str" cm="1">
        <f t="array" ref="AO68">InfinityNorm(Z68:AC69)&amp;"&gt;="&amp;Constants!$D$8-Constants!$D$16</f>
        <v>12&gt;=11</v>
      </c>
      <c r="AP68" s="33"/>
      <c r="AQ68" s="33" t="b" cm="1">
        <f t="array" ref="AQ68">NOT(OR(InfinityNorm(Z68:AC69)&gt;=Constants!$D$8-Constants!$D$16,InfinityNorm(AJ68:AM69)&gt;=Constants!$D$10-Constants!$D$16))</f>
        <v>0</v>
      </c>
      <c r="AR68" s="33"/>
      <c r="AS68" s="40">
        <f t="shared" ref="AS68" si="12">IF(AQ68,1,0)</f>
        <v>0</v>
      </c>
      <c r="AT68" s="1"/>
      <c r="AU68" s="1"/>
      <c r="AW68" s="1"/>
      <c r="AX68" s="1"/>
      <c r="AY68" s="1"/>
    </row>
    <row r="69" spans="2:51" ht="18" customHeight="1" x14ac:dyDescent="0.3">
      <c r="B69" s="33"/>
      <c r="C69" s="5" cm="1">
        <f t="array" ref="C69:F69">PRNG_rnd_poly(4,B68*2+1,Constants!$D$8)</f>
        <v>8</v>
      </c>
      <c r="D69" s="5">
        <v>0</v>
      </c>
      <c r="E69" s="5">
        <v>4</v>
      </c>
      <c r="F69" s="5">
        <v>2</v>
      </c>
      <c r="G69" s="6"/>
      <c r="H69" s="5">
        <v>-13</v>
      </c>
      <c r="I69" s="5">
        <v>26</v>
      </c>
      <c r="J69" s="5">
        <v>13</v>
      </c>
      <c r="K69" s="5">
        <v>-12</v>
      </c>
      <c r="L69" s="6"/>
      <c r="M69" s="5" cm="1">
        <f t="array" ref="M69:P69">decompose_poly(H69:K69,$E$3,2*Constants!$D$10,"high")</f>
        <v>2</v>
      </c>
      <c r="N69" s="5">
        <v>1</v>
      </c>
      <c r="O69" s="5">
        <v>1</v>
      </c>
      <c r="P69" s="5">
        <v>2</v>
      </c>
      <c r="Q69" s="6"/>
      <c r="R69" s="11" t="str" cm="1">
        <f t="array" ref="R69">mm3_hash($V$3&amp;_xlfn.TEXTJOIN(",",TRUE,M68:P69))</f>
        <v>BD7934FE</v>
      </c>
      <c r="S69" s="6"/>
      <c r="T69" s="6"/>
      <c r="U69" s="6"/>
      <c r="V69" s="6"/>
      <c r="W69" s="6"/>
      <c r="X69" s="6"/>
      <c r="Y69" s="6"/>
      <c r="Z69" s="5" cm="1">
        <f t="array" ref="Z69:AC69">polyadd(C69:F69,polymultdiv($F$11:$I$11,_xlfn.ANCHORARRAY(U68),_xlfn.ANCHORARRAY($J$3),$E$3),$E$3)</f>
        <v>8</v>
      </c>
      <c r="AA69" s="5">
        <v>2</v>
      </c>
      <c r="AB69" s="5">
        <v>3</v>
      </c>
      <c r="AC69" s="5">
        <v>3</v>
      </c>
      <c r="AD69" s="6"/>
      <c r="AE69" s="5" cm="1">
        <f t="array" ref="AE69:AH69">polysub(H69:K69,polymultdiv(_xlfn.ANCHORARRAY(U68),$F$15:$I$15,_xlfn.ANCHORARRAY($J$3),$E$3),$E$3)</f>
        <v>-12</v>
      </c>
      <c r="AF69" s="5">
        <v>26</v>
      </c>
      <c r="AG69" s="5">
        <v>14</v>
      </c>
      <c r="AH69" s="5">
        <v>-12</v>
      </c>
      <c r="AI69" s="6"/>
      <c r="AJ69" s="5" cm="1">
        <f t="array" ref="AJ69:AM69">decompose_poly(_xlfn.ANCHORARRAY(AE69),$E$3,2*Constants!$D$10,"low")</f>
        <v>9</v>
      </c>
      <c r="AK69" s="5">
        <v>6</v>
      </c>
      <c r="AL69" s="5">
        <v>-6</v>
      </c>
      <c r="AM69" s="5">
        <v>9</v>
      </c>
      <c r="AO69" s="33" t="str" cm="1">
        <f t="array" ref="AO69">InfinityNorm(AJ68:AM69)&amp;"&gt;="&amp;Constants!$D$10-Constants!$D$16</f>
        <v>9&gt;=8</v>
      </c>
      <c r="AP69" s="33"/>
      <c r="AQ69" s="33"/>
      <c r="AR69" s="33"/>
      <c r="AS69" s="40"/>
      <c r="AT69" s="1"/>
      <c r="AU69" s="1"/>
      <c r="AW69" s="1"/>
      <c r="AX69" s="1"/>
      <c r="AY69" s="1"/>
    </row>
    <row r="70" spans="2:51" ht="18" customHeight="1" x14ac:dyDescent="0.3">
      <c r="AT70" s="1"/>
      <c r="AU70" s="1"/>
      <c r="AW70" s="1"/>
      <c r="AX70" s="1"/>
      <c r="AY70" s="1"/>
    </row>
    <row r="71" spans="2:51" ht="18" customHeight="1" x14ac:dyDescent="0.3">
      <c r="B71" s="33">
        <v>15</v>
      </c>
      <c r="C71" s="5" cm="1">
        <f t="array" ref="C71:F71">PRNG_rnd_poly(4,B71*2,Constants!$D$8)</f>
        <v>-9</v>
      </c>
      <c r="D71" s="5">
        <v>-5</v>
      </c>
      <c r="E71" s="5">
        <v>-3</v>
      </c>
      <c r="F71" s="5">
        <v>4</v>
      </c>
      <c r="G71" s="6"/>
      <c r="H71" s="5" cm="1">
        <f t="array" ref="H71:K72">poly_mv_mult_div($F$6:$I$6,$K$6:$N$6,$F$7:$I$7,$K$7:$N$7,C71:F71,C72:F72,_xlfn.ANCHORARRAY($J$3),$E$3)</f>
        <v>-30</v>
      </c>
      <c r="I71" s="5">
        <v>15</v>
      </c>
      <c r="J71" s="5">
        <v>4</v>
      </c>
      <c r="K71" s="5">
        <v>-20</v>
      </c>
      <c r="L71" s="6"/>
      <c r="M71" s="5" cm="1">
        <f t="array" ref="M71:P71">decompose_poly(H71:K71,$E$3,2*Constants!$D$10,"high")</f>
        <v>2</v>
      </c>
      <c r="N71" s="5">
        <v>1</v>
      </c>
      <c r="O71" s="5">
        <v>0</v>
      </c>
      <c r="P71" s="5">
        <v>2</v>
      </c>
      <c r="Q71" s="6"/>
      <c r="R71" s="33" t="s">
        <v>14</v>
      </c>
      <c r="S71" s="33"/>
      <c r="T71" s="6"/>
      <c r="U71" s="5" cm="1">
        <f t="array" ref="U71:X71">SampleInBall(4,2,R72)</f>
        <v>0</v>
      </c>
      <c r="V71" s="5">
        <v>-1</v>
      </c>
      <c r="W71" s="5">
        <v>-1</v>
      </c>
      <c r="X71" s="5">
        <v>0</v>
      </c>
      <c r="Y71" s="6"/>
      <c r="Z71" s="5" cm="1">
        <f t="array" ref="Z71:AC71">polyadd(C71:F71,polymultdiv($F$10:$I$10,_xlfn.ANCHORARRAY(U71),_xlfn.ANCHORARRAY($J$3),$E$3),$E$3)</f>
        <v>-9</v>
      </c>
      <c r="AA71" s="5">
        <v>-5</v>
      </c>
      <c r="AB71" s="5">
        <v>-4</v>
      </c>
      <c r="AC71" s="5">
        <v>3</v>
      </c>
      <c r="AD71" s="6"/>
      <c r="AE71" s="5" cm="1">
        <f t="array" ref="AE71:AH71">polysub(H71:K71,polymultdiv(_xlfn.ANCHORARRAY(U71),$F$14:$I$14,_xlfn.ANCHORARRAY($J$3),$E$3),$E$3)</f>
        <v>30</v>
      </c>
      <c r="AF71" s="5">
        <v>16</v>
      </c>
      <c r="AG71" s="5">
        <v>4</v>
      </c>
      <c r="AH71" s="5">
        <v>-20</v>
      </c>
      <c r="AI71" s="6"/>
      <c r="AJ71" s="5" cm="1">
        <f t="array" ref="AJ71:AM71">decompose_poly(_xlfn.ANCHORARRAY(AE71),$E$3,2*Constants!$D$10,"low")</f>
        <v>10</v>
      </c>
      <c r="AK71" s="5">
        <v>-4</v>
      </c>
      <c r="AL71" s="5">
        <v>4</v>
      </c>
      <c r="AM71" s="5">
        <v>1</v>
      </c>
      <c r="AO71" s="33" t="str" cm="1">
        <f t="array" ref="AO71">InfinityNorm(Z71:AC72)&amp;"&gt;="&amp;Constants!$D$8-Constants!$D$16</f>
        <v>9&gt;=11</v>
      </c>
      <c r="AP71" s="33"/>
      <c r="AQ71" s="33" t="b" cm="1">
        <f t="array" ref="AQ71">NOT(OR(InfinityNorm(Z71:AC72)&gt;=Constants!$D$8-Constants!$D$16,InfinityNorm(AJ71:AM72)&gt;=Constants!$D$10-Constants!$D$16))</f>
        <v>0</v>
      </c>
      <c r="AR71" s="33"/>
      <c r="AS71" s="40">
        <f t="shared" ref="AS71" si="13">IF(AQ71,1,0)</f>
        <v>0</v>
      </c>
      <c r="AT71" s="1"/>
      <c r="AU71" s="1"/>
      <c r="AW71" s="1"/>
      <c r="AX71" s="1"/>
      <c r="AY71" s="1"/>
    </row>
    <row r="72" spans="2:51" ht="18" customHeight="1" x14ac:dyDescent="0.3">
      <c r="B72" s="33"/>
      <c r="C72" s="5" cm="1">
        <f t="array" ref="C72:F72">PRNG_rnd_poly(4,B71*2+1,Constants!$D$8)</f>
        <v>-6</v>
      </c>
      <c r="D72" s="5">
        <v>3</v>
      </c>
      <c r="E72" s="5">
        <v>-5</v>
      </c>
      <c r="F72" s="5">
        <v>-3</v>
      </c>
      <c r="G72" s="6"/>
      <c r="H72" s="5">
        <v>-18</v>
      </c>
      <c r="I72" s="5">
        <v>-3</v>
      </c>
      <c r="J72" s="5">
        <v>-21</v>
      </c>
      <c r="K72" s="5">
        <v>-5</v>
      </c>
      <c r="L72" s="6"/>
      <c r="M72" s="5" cm="1">
        <f t="array" ref="M72:P72">decompose_poly(H72:K72,$E$3,2*Constants!$D$10,"high")</f>
        <v>2</v>
      </c>
      <c r="N72" s="5">
        <v>0</v>
      </c>
      <c r="O72" s="5">
        <v>2</v>
      </c>
      <c r="P72" s="5">
        <v>0</v>
      </c>
      <c r="Q72" s="6"/>
      <c r="R72" s="11" t="str" cm="1">
        <f t="array" ref="R72">mm3_hash($V$3&amp;_xlfn.TEXTJOIN(",",TRUE,M71:P72))</f>
        <v>457116B5</v>
      </c>
      <c r="S72" s="6"/>
      <c r="T72" s="6"/>
      <c r="U72" s="6"/>
      <c r="V72" s="6"/>
      <c r="W72" s="6"/>
      <c r="X72" s="6"/>
      <c r="Y72" s="6"/>
      <c r="Z72" s="5" cm="1">
        <f t="array" ref="Z72:AC72">polyadd(C72:F72,polymultdiv($F$11:$I$11,_xlfn.ANCHORARRAY(U71),_xlfn.ANCHORARRAY($J$3),$E$3),$E$3)</f>
        <v>-6</v>
      </c>
      <c r="AA72" s="5">
        <v>2</v>
      </c>
      <c r="AB72" s="5">
        <v>-6</v>
      </c>
      <c r="AC72" s="5">
        <v>-5</v>
      </c>
      <c r="AD72" s="6"/>
      <c r="AE72" s="5" cm="1">
        <f t="array" ref="AE72:AH72">polysub(H72:K72,polymultdiv(_xlfn.ANCHORARRAY(U71),$F$15:$I$15,_xlfn.ANCHORARRAY($J$3),$E$3),$E$3)</f>
        <v>-18</v>
      </c>
      <c r="AF72" s="5">
        <v>-4</v>
      </c>
      <c r="AG72" s="5">
        <v>-23</v>
      </c>
      <c r="AH72" s="5">
        <v>-6</v>
      </c>
      <c r="AI72" s="6"/>
      <c r="AJ72" s="5" cm="1">
        <f t="array" ref="AJ72:AM72">decompose_poly(_xlfn.ANCHORARRAY(AE72),$E$3,2*Constants!$D$10,"low")</f>
        <v>3</v>
      </c>
      <c r="AK72" s="5">
        <v>-4</v>
      </c>
      <c r="AL72" s="5">
        <v>-2</v>
      </c>
      <c r="AM72" s="5">
        <v>-6</v>
      </c>
      <c r="AO72" s="33" t="str" cm="1">
        <f t="array" ref="AO72">InfinityNorm(AJ71:AM72)&amp;"&gt;="&amp;Constants!$D$10-Constants!$D$16</f>
        <v>10&gt;=8</v>
      </c>
      <c r="AP72" s="33"/>
      <c r="AQ72" s="33"/>
      <c r="AR72" s="33"/>
      <c r="AS72" s="40"/>
      <c r="AT72" s="1"/>
      <c r="AU72" s="1"/>
      <c r="AW72" s="1"/>
      <c r="AX72" s="1"/>
      <c r="AY72" s="1"/>
    </row>
    <row r="73" spans="2:51" ht="18" customHeight="1" x14ac:dyDescent="0.3">
      <c r="AT73" s="1"/>
      <c r="AU73" s="1"/>
      <c r="AW73" s="1"/>
      <c r="AX73" s="1"/>
      <c r="AY73" s="1"/>
    </row>
    <row r="74" spans="2:51" ht="18" customHeight="1" x14ac:dyDescent="0.3">
      <c r="B74" s="33">
        <v>16</v>
      </c>
      <c r="C74" s="5" cm="1">
        <f t="array" ref="C74:F74">PRNG_rnd_poly(4,B74*2,Constants!$D$8)</f>
        <v>11</v>
      </c>
      <c r="D74" s="5">
        <v>0</v>
      </c>
      <c r="E74" s="5">
        <v>10</v>
      </c>
      <c r="F74" s="5">
        <v>3</v>
      </c>
      <c r="G74" s="6"/>
      <c r="H74" s="5" cm="1">
        <f t="array" ref="H74:K75">poly_mv_mult_div($F$6:$I$6,$K$6:$N$6,$F$7:$I$7,$K$7:$N$7,C74:F74,C75:F75,_xlfn.ANCHORARRAY($J$3),$E$3)</f>
        <v>-3</v>
      </c>
      <c r="I74" s="5">
        <v>-26</v>
      </c>
      <c r="J74" s="5">
        <v>3</v>
      </c>
      <c r="K74" s="5">
        <v>-10</v>
      </c>
      <c r="L74" s="6"/>
      <c r="M74" s="5" cm="1">
        <f t="array" ref="M74:P74">decompose_poly(H74:K74,$E$3,2*Constants!$D$10,"high")</f>
        <v>0</v>
      </c>
      <c r="N74" s="5">
        <v>2</v>
      </c>
      <c r="O74" s="5">
        <v>0</v>
      </c>
      <c r="P74" s="5">
        <v>0</v>
      </c>
      <c r="Q74" s="6"/>
      <c r="R74" s="33" t="s">
        <v>14</v>
      </c>
      <c r="S74" s="33"/>
      <c r="T74" s="6"/>
      <c r="U74" s="5" cm="1">
        <f t="array" ref="U74:X74">SampleInBall(4,2,R75)</f>
        <v>1</v>
      </c>
      <c r="V74" s="5">
        <v>1</v>
      </c>
      <c r="W74" s="5">
        <v>0</v>
      </c>
      <c r="X74" s="5">
        <v>0</v>
      </c>
      <c r="Y74" s="6"/>
      <c r="Z74" s="5" cm="1">
        <f t="array" ref="Z74:AC74">polyadd(C74:F74,polymultdiv($F$10:$I$10,_xlfn.ANCHORARRAY(U74),_xlfn.ANCHORARRAY($J$3),$E$3),$E$3)</f>
        <v>11</v>
      </c>
      <c r="AA74" s="5">
        <v>1</v>
      </c>
      <c r="AB74" s="5">
        <v>11</v>
      </c>
      <c r="AC74" s="5">
        <v>3</v>
      </c>
      <c r="AD74" s="6"/>
      <c r="AE74" s="5" cm="1">
        <f t="array" ref="AE74:AH74">polysub(H74:K74,polymultdiv(_xlfn.ANCHORARRAY(U74),$F$14:$I$14,_xlfn.ANCHORARRAY($J$3),$E$3),$E$3)</f>
        <v>-4</v>
      </c>
      <c r="AF74" s="5">
        <v>-26</v>
      </c>
      <c r="AG74" s="5">
        <v>3</v>
      </c>
      <c r="AH74" s="5">
        <v>-11</v>
      </c>
      <c r="AI74" s="6"/>
      <c r="AJ74" s="5" cm="1">
        <f t="array" ref="AJ74:AM74">decompose_poly(_xlfn.ANCHORARRAY(AE74),$E$3,2*Constants!$D$10,"low")</f>
        <v>-4</v>
      </c>
      <c r="AK74" s="5">
        <v>-5</v>
      </c>
      <c r="AL74" s="5">
        <v>3</v>
      </c>
      <c r="AM74" s="5">
        <v>10</v>
      </c>
      <c r="AO74" s="33" t="str" cm="1">
        <f t="array" ref="AO74">InfinityNorm(Z74:AC75)&amp;"&gt;="&amp;Constants!$D$8-Constants!$D$16</f>
        <v>11&gt;=11</v>
      </c>
      <c r="AP74" s="33"/>
      <c r="AQ74" s="33" t="b" cm="1">
        <f t="array" ref="AQ74">NOT(OR(InfinityNorm(Z74:AC75)&gt;=Constants!$D$8-Constants!$D$16,InfinityNorm(AJ74:AM75)&gt;=Constants!$D$10-Constants!$D$16))</f>
        <v>0</v>
      </c>
      <c r="AR74" s="33"/>
      <c r="AS74" s="40">
        <f t="shared" ref="AS74" si="14">IF(AQ74,1,0)</f>
        <v>0</v>
      </c>
      <c r="AT74" s="1"/>
      <c r="AU74" s="1"/>
      <c r="AW74" s="1"/>
      <c r="AX74" s="1"/>
      <c r="AY74" s="1"/>
    </row>
    <row r="75" spans="2:51" ht="18" customHeight="1" x14ac:dyDescent="0.3">
      <c r="B75" s="33"/>
      <c r="C75" s="5" cm="1">
        <f t="array" ref="C75:F75">PRNG_rnd_poly(4,B74*2+1,Constants!$D$8)</f>
        <v>9</v>
      </c>
      <c r="D75" s="5">
        <v>-6</v>
      </c>
      <c r="E75" s="5">
        <v>-7</v>
      </c>
      <c r="F75" s="5">
        <v>-10</v>
      </c>
      <c r="G75" s="6"/>
      <c r="H75" s="5">
        <v>-30</v>
      </c>
      <c r="I75" s="5">
        <v>-22</v>
      </c>
      <c r="J75" s="5">
        <v>-6</v>
      </c>
      <c r="K75" s="5">
        <v>-13</v>
      </c>
      <c r="L75" s="6"/>
      <c r="M75" s="5" cm="1">
        <f t="array" ref="M75:P75">decompose_poly(H75:K75,$E$3,2*Constants!$D$10,"high")</f>
        <v>2</v>
      </c>
      <c r="N75" s="5">
        <v>2</v>
      </c>
      <c r="O75" s="5">
        <v>0</v>
      </c>
      <c r="P75" s="5">
        <v>2</v>
      </c>
      <c r="Q75" s="6"/>
      <c r="R75" s="11" t="str" cm="1">
        <f t="array" ref="R75">mm3_hash($V$3&amp;_xlfn.TEXTJOIN(",",TRUE,M74:P75))</f>
        <v>429993FE</v>
      </c>
      <c r="S75" s="6"/>
      <c r="T75" s="6"/>
      <c r="U75" s="6"/>
      <c r="V75" s="6"/>
      <c r="W75" s="6"/>
      <c r="X75" s="6"/>
      <c r="Y75" s="6"/>
      <c r="Z75" s="5" cm="1">
        <f t="array" ref="Z75:AC75">polyadd(C75:F75,polymultdiv($F$11:$I$11,_xlfn.ANCHORARRAY(U74),_xlfn.ANCHORARRAY($J$3),$E$3),$E$3)</f>
        <v>10</v>
      </c>
      <c r="AA75" s="5">
        <v>-5</v>
      </c>
      <c r="AB75" s="5">
        <v>-5</v>
      </c>
      <c r="AC75" s="5">
        <v>-10</v>
      </c>
      <c r="AD75" s="6"/>
      <c r="AE75" s="5" cm="1">
        <f t="array" ref="AE75:AH75">polysub(H75:K75,polymultdiv(_xlfn.ANCHORARRAY(U74),$F$15:$I$15,_xlfn.ANCHORARRAY($J$3),$E$3),$E$3)</f>
        <v>-29</v>
      </c>
      <c r="AF75" s="5">
        <v>-20</v>
      </c>
      <c r="AG75" s="5">
        <v>-5</v>
      </c>
      <c r="AH75" s="5">
        <v>-13</v>
      </c>
      <c r="AI75" s="6"/>
      <c r="AJ75" s="5" cm="1">
        <f t="array" ref="AJ75:AM75">decompose_poly(_xlfn.ANCHORARRAY(AE75),$E$3,2*Constants!$D$10,"low")</f>
        <v>-8</v>
      </c>
      <c r="AK75" s="5">
        <v>1</v>
      </c>
      <c r="AL75" s="5">
        <v>-5</v>
      </c>
      <c r="AM75" s="5">
        <v>8</v>
      </c>
      <c r="AO75" s="33" t="str" cm="1">
        <f t="array" ref="AO75">InfinityNorm(AJ74:AM75)&amp;"&gt;="&amp;Constants!$D$10-Constants!$D$16</f>
        <v>10&gt;=8</v>
      </c>
      <c r="AP75" s="33"/>
      <c r="AQ75" s="33"/>
      <c r="AR75" s="33"/>
      <c r="AS75" s="40"/>
      <c r="AT75" s="1"/>
      <c r="AU75" s="1"/>
      <c r="AW75" s="1"/>
      <c r="AX75" s="1"/>
      <c r="AY75" s="1"/>
    </row>
    <row r="76" spans="2:51" ht="18" customHeight="1" x14ac:dyDescent="0.3">
      <c r="AT76" s="1"/>
      <c r="AU76" s="1"/>
      <c r="AW76" s="1"/>
      <c r="AX76" s="1"/>
      <c r="AY76" s="1"/>
    </row>
    <row r="77" spans="2:51" ht="18" customHeight="1" x14ac:dyDescent="0.3">
      <c r="B77" s="33">
        <v>17</v>
      </c>
      <c r="C77" s="5" cm="1">
        <f t="array" ref="C77:F77">PRNG_rnd_poly(4,B77*2,Constants!$D$8)</f>
        <v>6</v>
      </c>
      <c r="D77" s="5">
        <v>-1</v>
      </c>
      <c r="E77" s="5">
        <v>0</v>
      </c>
      <c r="F77" s="5">
        <v>1</v>
      </c>
      <c r="G77" s="6"/>
      <c r="H77" s="5" cm="1">
        <f t="array" ref="H77:K78">poly_mv_mult_div($F$6:$I$6,$K$6:$N$6,$F$7:$I$7,$K$7:$N$7,C77:F77,C78:F78,_xlfn.ANCHORARRAY($J$3),$E$3)</f>
        <v>-18</v>
      </c>
      <c r="I77" s="5">
        <v>4</v>
      </c>
      <c r="J77" s="5">
        <v>4</v>
      </c>
      <c r="K77" s="5">
        <v>30</v>
      </c>
      <c r="L77" s="6"/>
      <c r="M77" s="5" cm="1">
        <f t="array" ref="M77:P77">decompose_poly(H77:K77,$E$3,2*Constants!$D$10,"high")</f>
        <v>2</v>
      </c>
      <c r="N77" s="5">
        <v>0</v>
      </c>
      <c r="O77" s="5">
        <v>0</v>
      </c>
      <c r="P77" s="5">
        <v>1</v>
      </c>
      <c r="Q77" s="6"/>
      <c r="R77" s="33" t="s">
        <v>14</v>
      </c>
      <c r="S77" s="33"/>
      <c r="T77" s="6"/>
      <c r="U77" s="5" cm="1">
        <f t="array" ref="U77:X77">SampleInBall(4,2,R78)</f>
        <v>0</v>
      </c>
      <c r="V77" s="5">
        <v>1</v>
      </c>
      <c r="W77" s="5">
        <v>0</v>
      </c>
      <c r="X77" s="5">
        <v>1</v>
      </c>
      <c r="Y77" s="6"/>
      <c r="Z77" s="5" cm="1">
        <f t="array" ref="Z77:AC77">polyadd(C77:F77,polymultdiv($F$10:$I$10,_xlfn.ANCHORARRAY(U77),_xlfn.ANCHORARRAY($J$3),$E$3),$E$3)</f>
        <v>5</v>
      </c>
      <c r="AA77" s="5">
        <v>-1</v>
      </c>
      <c r="AB77" s="5">
        <v>1</v>
      </c>
      <c r="AC77" s="5">
        <v>1</v>
      </c>
      <c r="AD77" s="6"/>
      <c r="AE77" s="5" cm="1">
        <f t="array" ref="AE77:AH77">polysub(H77:K77,polymultdiv(_xlfn.ANCHORARRAY(U77),$F$14:$I$14,_xlfn.ANCHORARRAY($J$3),$E$3),$E$3)</f>
        <v>-19</v>
      </c>
      <c r="AF77" s="5">
        <v>4</v>
      </c>
      <c r="AG77" s="5">
        <v>5</v>
      </c>
      <c r="AH77" s="5">
        <v>28</v>
      </c>
      <c r="AI77" s="6"/>
      <c r="AJ77" s="5" cm="1">
        <f t="array" ref="AJ77:AM77">decompose_poly(_xlfn.ANCHORARRAY(AE77),$E$3,2*Constants!$D$10,"low")</f>
        <v>2</v>
      </c>
      <c r="AK77" s="5">
        <v>4</v>
      </c>
      <c r="AL77" s="5">
        <v>5</v>
      </c>
      <c r="AM77" s="5">
        <v>8</v>
      </c>
      <c r="AO77" s="33" t="str" cm="1">
        <f t="array" ref="AO77">InfinityNorm(Z77:AC78)&amp;"&gt;="&amp;Constants!$D$8-Constants!$D$16</f>
        <v>12&gt;=11</v>
      </c>
      <c r="AP77" s="33"/>
      <c r="AQ77" s="33" t="b" cm="1">
        <f t="array" ref="AQ77">NOT(OR(InfinityNorm(Z77:AC78)&gt;=Constants!$D$8-Constants!$D$16,InfinityNorm(AJ77:AM78)&gt;=Constants!$D$10-Constants!$D$16))</f>
        <v>0</v>
      </c>
      <c r="AR77" s="33"/>
      <c r="AS77" s="40">
        <f t="shared" ref="AS77" si="15">IF(AQ77,1,0)</f>
        <v>0</v>
      </c>
      <c r="AT77" s="1"/>
      <c r="AU77" s="1"/>
      <c r="AW77" s="1"/>
      <c r="AX77" s="1"/>
      <c r="AY77" s="1"/>
    </row>
    <row r="78" spans="2:51" ht="18" customHeight="1" x14ac:dyDescent="0.3">
      <c r="B78" s="33"/>
      <c r="C78" s="5" cm="1">
        <f t="array" ref="C78:F78">PRNG_rnd_poly(4,B77*2+1,Constants!$D$8)</f>
        <v>-7</v>
      </c>
      <c r="D78" s="5">
        <v>10</v>
      </c>
      <c r="E78" s="5">
        <v>10</v>
      </c>
      <c r="F78" s="5">
        <v>6</v>
      </c>
      <c r="G78" s="6"/>
      <c r="H78" s="5">
        <v>13</v>
      </c>
      <c r="I78" s="5">
        <v>-12</v>
      </c>
      <c r="J78" s="5">
        <v>-4</v>
      </c>
      <c r="K78" s="5">
        <v>-15</v>
      </c>
      <c r="L78" s="6"/>
      <c r="M78" s="5" cm="1">
        <f t="array" ref="M78:P78">decompose_poly(H78:K78,$E$3,2*Constants!$D$10,"high")</f>
        <v>1</v>
      </c>
      <c r="N78" s="5">
        <v>2</v>
      </c>
      <c r="O78" s="5">
        <v>0</v>
      </c>
      <c r="P78" s="5">
        <v>2</v>
      </c>
      <c r="Q78" s="6"/>
      <c r="R78" s="11" t="str" cm="1">
        <f t="array" ref="R78">mm3_hash($V$3&amp;_xlfn.TEXTJOIN(",",TRUE,M77:P78))</f>
        <v>50148E5E</v>
      </c>
      <c r="S78" s="6"/>
      <c r="T78" s="6"/>
      <c r="U78" s="6"/>
      <c r="V78" s="6"/>
      <c r="W78" s="6"/>
      <c r="X78" s="6"/>
      <c r="Y78" s="6"/>
      <c r="Z78" s="5" cm="1">
        <f t="array" ref="Z78:AC78">polyadd(C78:F78,polymultdiv($F$11:$I$11,_xlfn.ANCHORARRAY(U77),_xlfn.ANCHORARRAY($J$3),$E$3),$E$3)</f>
        <v>-7</v>
      </c>
      <c r="AA78" s="5">
        <v>9</v>
      </c>
      <c r="AB78" s="5">
        <v>12</v>
      </c>
      <c r="AC78" s="5">
        <v>7</v>
      </c>
      <c r="AD78" s="6"/>
      <c r="AE78" s="5" cm="1">
        <f t="array" ref="AE78:AH78">polysub(H78:K78,polymultdiv(_xlfn.ANCHORARRAY(U77),$F$15:$I$15,_xlfn.ANCHORARRAY($J$3),$E$3),$E$3)</f>
        <v>12</v>
      </c>
      <c r="AF78" s="5">
        <v>-11</v>
      </c>
      <c r="AG78" s="5">
        <v>-3</v>
      </c>
      <c r="AH78" s="5">
        <v>-14</v>
      </c>
      <c r="AI78" s="6"/>
      <c r="AJ78" s="5" cm="1">
        <f t="array" ref="AJ78:AM78">decompose_poly(_xlfn.ANCHORARRAY(AE78),$E$3,2*Constants!$D$10,"low")</f>
        <v>-8</v>
      </c>
      <c r="AK78" s="5">
        <v>10</v>
      </c>
      <c r="AL78" s="5">
        <v>-3</v>
      </c>
      <c r="AM78" s="5">
        <v>7</v>
      </c>
      <c r="AO78" s="33" t="str" cm="1">
        <f t="array" ref="AO78">InfinityNorm(AJ77:AM78)&amp;"&gt;="&amp;Constants!$D$10-Constants!$D$16</f>
        <v>10&gt;=8</v>
      </c>
      <c r="AP78" s="33"/>
      <c r="AQ78" s="33"/>
      <c r="AR78" s="33"/>
      <c r="AS78" s="40"/>
      <c r="AT78" s="1"/>
      <c r="AU78" s="1"/>
      <c r="AW78" s="1"/>
      <c r="AX78" s="1"/>
      <c r="AY78" s="1"/>
    </row>
    <row r="79" spans="2:51" ht="18" customHeight="1" x14ac:dyDescent="0.3">
      <c r="AT79" s="1"/>
      <c r="AU79" s="1"/>
      <c r="AW79" s="1"/>
      <c r="AX79" s="1"/>
      <c r="AY79" s="1"/>
    </row>
    <row r="80" spans="2:51" ht="18" customHeight="1" x14ac:dyDescent="0.3">
      <c r="B80" s="33">
        <v>18</v>
      </c>
      <c r="C80" s="5" cm="1">
        <f t="array" ref="C80:F80">PRNG_rnd_poly(4,B80*2,Constants!$D$8)</f>
        <v>10</v>
      </c>
      <c r="D80" s="5">
        <v>-10</v>
      </c>
      <c r="E80" s="5">
        <v>4</v>
      </c>
      <c r="F80" s="5">
        <v>12</v>
      </c>
      <c r="G80" s="6"/>
      <c r="H80" s="5" cm="1">
        <f t="array" ref="H80:K81">poly_mv_mult_div($F$6:$I$6,$K$6:$N$6,$F$7:$I$7,$K$7:$N$7,C80:F80,C81:F81,_xlfn.ANCHORARRAY($J$3),$E$3)</f>
        <v>23</v>
      </c>
      <c r="I80" s="5">
        <v>12</v>
      </c>
      <c r="J80" s="5">
        <v>7</v>
      </c>
      <c r="K80" s="5">
        <v>5</v>
      </c>
      <c r="L80" s="6"/>
      <c r="M80" s="5" cm="1">
        <f t="array" ref="M80:P80">decompose_poly(H80:K80,$E$3,2*Constants!$D$10,"high")</f>
        <v>1</v>
      </c>
      <c r="N80" s="5">
        <v>1</v>
      </c>
      <c r="O80" s="5">
        <v>0</v>
      </c>
      <c r="P80" s="5">
        <v>0</v>
      </c>
      <c r="Q80" s="6"/>
      <c r="R80" s="33" t="s">
        <v>14</v>
      </c>
      <c r="S80" s="33"/>
      <c r="T80" s="6"/>
      <c r="U80" s="5" cm="1">
        <f t="array" ref="U80:X80">SampleInBall(4,2,R81)</f>
        <v>-1</v>
      </c>
      <c r="V80" s="5">
        <v>1</v>
      </c>
      <c r="W80" s="5">
        <v>0</v>
      </c>
      <c r="X80" s="5">
        <v>0</v>
      </c>
      <c r="Y80" s="6"/>
      <c r="Z80" s="5" cm="1">
        <f t="array" ref="Z80:AC80">polyadd(C80:F80,polymultdiv($F$10:$I$10,_xlfn.ANCHORARRAY(U80),_xlfn.ANCHORARRAY($J$3),$E$3),$E$3)</f>
        <v>10</v>
      </c>
      <c r="AA80" s="5">
        <v>-11</v>
      </c>
      <c r="AB80" s="5">
        <v>5</v>
      </c>
      <c r="AC80" s="5">
        <v>12</v>
      </c>
      <c r="AD80" s="6"/>
      <c r="AE80" s="5" cm="1">
        <f t="array" ref="AE80:AH80">polysub(H80:K80,polymultdiv(_xlfn.ANCHORARRAY(U80),$F$14:$I$14,_xlfn.ANCHORARRAY($J$3),$E$3),$E$3)</f>
        <v>24</v>
      </c>
      <c r="AF80" s="5">
        <v>10</v>
      </c>
      <c r="AG80" s="5">
        <v>9</v>
      </c>
      <c r="AH80" s="5">
        <v>4</v>
      </c>
      <c r="AI80" s="6"/>
      <c r="AJ80" s="5" cm="1">
        <f t="array" ref="AJ80:AM80">decompose_poly(_xlfn.ANCHORARRAY(AE80),$E$3,2*Constants!$D$10,"low")</f>
        <v>4</v>
      </c>
      <c r="AK80" s="5">
        <v>10</v>
      </c>
      <c r="AL80" s="5">
        <v>9</v>
      </c>
      <c r="AM80" s="5">
        <v>4</v>
      </c>
      <c r="AO80" s="33" t="str" cm="1">
        <f t="array" ref="AO80">InfinityNorm(Z80:AC81)&amp;"&gt;="&amp;Constants!$D$8-Constants!$D$16</f>
        <v>12&gt;=11</v>
      </c>
      <c r="AP80" s="33"/>
      <c r="AQ80" s="33" t="b" cm="1">
        <f t="array" ref="AQ80">NOT(OR(InfinityNorm(Z80:AC81)&gt;=Constants!$D$8-Constants!$D$16,InfinityNorm(AJ80:AM81)&gt;=Constants!$D$10-Constants!$D$16))</f>
        <v>0</v>
      </c>
      <c r="AR80" s="33"/>
      <c r="AS80" s="40">
        <f t="shared" ref="AS80" si="16">IF(AQ80,1,0)</f>
        <v>0</v>
      </c>
      <c r="AT80" s="1"/>
      <c r="AU80" s="1"/>
      <c r="AW80" s="1"/>
      <c r="AX80" s="1"/>
      <c r="AY80" s="1"/>
    </row>
    <row r="81" spans="2:51" ht="18" customHeight="1" x14ac:dyDescent="0.3">
      <c r="B81" s="33"/>
      <c r="C81" s="5" cm="1">
        <f t="array" ref="C81:F81">PRNG_rnd_poly(4,B80*2+1,Constants!$D$8)</f>
        <v>-5</v>
      </c>
      <c r="D81" s="5">
        <v>-1</v>
      </c>
      <c r="E81" s="5">
        <v>12</v>
      </c>
      <c r="F81" s="5">
        <v>10</v>
      </c>
      <c r="G81" s="6"/>
      <c r="H81" s="5">
        <v>10</v>
      </c>
      <c r="I81" s="5">
        <v>-5</v>
      </c>
      <c r="J81" s="5">
        <v>-1</v>
      </c>
      <c r="K81" s="5">
        <v>19</v>
      </c>
      <c r="L81" s="6"/>
      <c r="M81" s="5" cm="1">
        <f t="array" ref="M81:P81">decompose_poly(H81:K81,$E$3,2*Constants!$D$10,"high")</f>
        <v>0</v>
      </c>
      <c r="N81" s="5">
        <v>0</v>
      </c>
      <c r="O81" s="5">
        <v>0</v>
      </c>
      <c r="P81" s="5">
        <v>1</v>
      </c>
      <c r="Q81" s="6"/>
      <c r="R81" s="11" t="str" cm="1">
        <f t="array" ref="R81">mm3_hash($V$3&amp;_xlfn.TEXTJOIN(",",TRUE,M80:P81))</f>
        <v>B15CE143</v>
      </c>
      <c r="S81" s="6"/>
      <c r="T81" s="6"/>
      <c r="U81" s="6"/>
      <c r="V81" s="6"/>
      <c r="W81" s="6"/>
      <c r="X81" s="6"/>
      <c r="Y81" s="6"/>
      <c r="Z81" s="5" cm="1">
        <f t="array" ref="Z81:AC81">polyadd(C81:F81,polymultdiv($F$11:$I$11,_xlfn.ANCHORARRAY(U80),_xlfn.ANCHORARRAY($J$3),$E$3),$E$3)</f>
        <v>-4</v>
      </c>
      <c r="AA81" s="5">
        <v>-2</v>
      </c>
      <c r="AB81" s="5">
        <v>12</v>
      </c>
      <c r="AC81" s="5">
        <v>12</v>
      </c>
      <c r="AD81" s="6"/>
      <c r="AE81" s="5" cm="1">
        <f t="array" ref="AE81:AH81">polysub(H81:K81,polymultdiv(_xlfn.ANCHORARRAY(U80),$F$15:$I$15,_xlfn.ANCHORARRAY($J$3),$E$3),$E$3)</f>
        <v>9</v>
      </c>
      <c r="AF81" s="5">
        <v>-5</v>
      </c>
      <c r="AG81" s="5">
        <v>0</v>
      </c>
      <c r="AH81" s="5">
        <v>19</v>
      </c>
      <c r="AI81" s="6"/>
      <c r="AJ81" s="5" cm="1">
        <f t="array" ref="AJ81:AM81">decompose_poly(_xlfn.ANCHORARRAY(AE81),$E$3,2*Constants!$D$10,"low")</f>
        <v>9</v>
      </c>
      <c r="AK81" s="5">
        <v>-5</v>
      </c>
      <c r="AL81" s="5">
        <v>0</v>
      </c>
      <c r="AM81" s="5">
        <v>-1</v>
      </c>
      <c r="AO81" s="33" t="str" cm="1">
        <f t="array" ref="AO81">InfinityNorm(AJ80:AM81)&amp;"&gt;="&amp;Constants!$D$10-Constants!$D$16</f>
        <v>10&gt;=8</v>
      </c>
      <c r="AP81" s="33"/>
      <c r="AQ81" s="33"/>
      <c r="AR81" s="33"/>
      <c r="AS81" s="40"/>
      <c r="AT81" s="1"/>
      <c r="AU81" s="1"/>
      <c r="AW81" s="1"/>
      <c r="AX81" s="1"/>
      <c r="AY81" s="1"/>
    </row>
    <row r="82" spans="2:51" ht="18" customHeight="1" x14ac:dyDescent="0.3">
      <c r="AT82" s="1"/>
      <c r="AU82" s="1"/>
      <c r="AW82" s="1"/>
      <c r="AX82" s="1"/>
      <c r="AY82" s="1"/>
    </row>
    <row r="83" spans="2:51" ht="18" customHeight="1" x14ac:dyDescent="0.3">
      <c r="B83" s="33">
        <v>19</v>
      </c>
      <c r="C83" s="5" cm="1">
        <f t="array" ref="C83:F83">PRNG_rnd_poly(4,B83*2,Constants!$D$8)</f>
        <v>3</v>
      </c>
      <c r="D83" s="5">
        <v>10</v>
      </c>
      <c r="E83" s="5">
        <v>1</v>
      </c>
      <c r="F83" s="5">
        <v>0</v>
      </c>
      <c r="G83" s="6"/>
      <c r="H83" s="5" cm="1">
        <f t="array" ref="H83:K84">poly_mv_mult_div($F$6:$I$6,$K$6:$N$6,$F$7:$I$7,$K$7:$N$7,C83:F83,C84:F84,_xlfn.ANCHORARRAY($J$3),$E$3)</f>
        <v>-29</v>
      </c>
      <c r="I83" s="5">
        <v>11</v>
      </c>
      <c r="J83" s="5">
        <v>22</v>
      </c>
      <c r="K83" s="5">
        <v>-18</v>
      </c>
      <c r="L83" s="6"/>
      <c r="M83" s="5" cm="1">
        <f t="array" ref="M83:P83">decompose_poly(H83:K83,$E$3,2*Constants!$D$10,"high")</f>
        <v>2</v>
      </c>
      <c r="N83" s="5">
        <v>1</v>
      </c>
      <c r="O83" s="5">
        <v>1</v>
      </c>
      <c r="P83" s="5">
        <v>2</v>
      </c>
      <c r="Q83" s="6"/>
      <c r="R83" s="33" t="s">
        <v>14</v>
      </c>
      <c r="S83" s="33"/>
      <c r="T83" s="6"/>
      <c r="U83" s="5" cm="1">
        <f t="array" ref="U83:X83">SampleInBall(4,2,R84)</f>
        <v>0</v>
      </c>
      <c r="V83" s="5">
        <v>1</v>
      </c>
      <c r="W83" s="5">
        <v>0</v>
      </c>
      <c r="X83" s="5">
        <v>1</v>
      </c>
      <c r="Y83" s="6"/>
      <c r="Z83" s="5" cm="1">
        <f t="array" ref="Z83:AC83">polyadd(C83:F83,polymultdiv($F$10:$I$10,_xlfn.ANCHORARRAY(U83),_xlfn.ANCHORARRAY($J$3),$E$3),$E$3)</f>
        <v>2</v>
      </c>
      <c r="AA83" s="5">
        <v>10</v>
      </c>
      <c r="AB83" s="5">
        <v>2</v>
      </c>
      <c r="AC83" s="5">
        <v>0</v>
      </c>
      <c r="AD83" s="6"/>
      <c r="AE83" s="5" cm="1">
        <f t="array" ref="AE83:AH83">polysub(H83:K83,polymultdiv(_xlfn.ANCHORARRAY(U83),$F$14:$I$14,_xlfn.ANCHORARRAY($J$3),$E$3),$E$3)</f>
        <v>-30</v>
      </c>
      <c r="AF83" s="5">
        <v>11</v>
      </c>
      <c r="AG83" s="5">
        <v>23</v>
      </c>
      <c r="AH83" s="5">
        <v>-20</v>
      </c>
      <c r="AI83" s="6"/>
      <c r="AJ83" s="5" cm="1">
        <f t="array" ref="AJ83:AM83">decompose_poly(_xlfn.ANCHORARRAY(AE83),$E$3,2*Constants!$D$10,"low")</f>
        <v>-9</v>
      </c>
      <c r="AK83" s="5">
        <v>-9</v>
      </c>
      <c r="AL83" s="5">
        <v>3</v>
      </c>
      <c r="AM83" s="5">
        <v>1</v>
      </c>
      <c r="AO83" s="33" t="str" cm="1">
        <f t="array" ref="AO83">InfinityNorm(Z83:AC84)&amp;"&gt;="&amp;Constants!$D$8-Constants!$D$16</f>
        <v>12&gt;=11</v>
      </c>
      <c r="AP83" s="33"/>
      <c r="AQ83" s="33" t="b" cm="1">
        <f t="array" ref="AQ83">NOT(OR(InfinityNorm(Z83:AC84)&gt;=Constants!$D$8-Constants!$D$16,InfinityNorm(AJ83:AM84)&gt;=Constants!$D$10-Constants!$D$16))</f>
        <v>0</v>
      </c>
      <c r="AR83" s="33"/>
      <c r="AS83" s="40">
        <f t="shared" ref="AS83" si="17">IF(AQ83,1,0)</f>
        <v>0</v>
      </c>
      <c r="AT83" s="1"/>
      <c r="AU83" s="1"/>
      <c r="AW83" s="1"/>
      <c r="AX83" s="1"/>
      <c r="AY83" s="1"/>
    </row>
    <row r="84" spans="2:51" ht="18" customHeight="1" x14ac:dyDescent="0.3">
      <c r="B84" s="33"/>
      <c r="C84" s="5" cm="1">
        <f t="array" ref="C84:F84">PRNG_rnd_poly(4,B83*2+1,Constants!$D$8)</f>
        <v>-12</v>
      </c>
      <c r="D84" s="5">
        <v>12</v>
      </c>
      <c r="E84" s="5">
        <v>5</v>
      </c>
      <c r="F84" s="5">
        <v>2</v>
      </c>
      <c r="G84" s="6"/>
      <c r="H84" s="5">
        <v>30</v>
      </c>
      <c r="I84" s="5">
        <v>6</v>
      </c>
      <c r="J84" s="5">
        <v>20</v>
      </c>
      <c r="K84" s="5">
        <v>9</v>
      </c>
      <c r="L84" s="6"/>
      <c r="M84" s="5" cm="1">
        <f t="array" ref="M84:P84">decompose_poly(H84:K84,$E$3,2*Constants!$D$10,"high")</f>
        <v>1</v>
      </c>
      <c r="N84" s="5">
        <v>0</v>
      </c>
      <c r="O84" s="5">
        <v>1</v>
      </c>
      <c r="P84" s="5">
        <v>0</v>
      </c>
      <c r="Q84" s="6"/>
      <c r="R84" s="11" t="str" cm="1">
        <f t="array" ref="R84">mm3_hash($V$3&amp;_xlfn.TEXTJOIN(",",TRUE,M83:P84))</f>
        <v>77D342C9</v>
      </c>
      <c r="S84" s="6"/>
      <c r="T84" s="6"/>
      <c r="U84" s="6"/>
      <c r="V84" s="6"/>
      <c r="W84" s="6"/>
      <c r="X84" s="6"/>
      <c r="Y84" s="6"/>
      <c r="Z84" s="5" cm="1">
        <f t="array" ref="Z84:AC84">polyadd(C84:F84,polymultdiv($F$11:$I$11,_xlfn.ANCHORARRAY(U83),_xlfn.ANCHORARRAY($J$3),$E$3),$E$3)</f>
        <v>-12</v>
      </c>
      <c r="AA84" s="5">
        <v>11</v>
      </c>
      <c r="AB84" s="5">
        <v>7</v>
      </c>
      <c r="AC84" s="5">
        <v>3</v>
      </c>
      <c r="AD84" s="6"/>
      <c r="AE84" s="5" cm="1">
        <f t="array" ref="AE84:AH84">polysub(H84:K84,polymultdiv(_xlfn.ANCHORARRAY(U83),$F$15:$I$15,_xlfn.ANCHORARRAY($J$3),$E$3),$E$3)</f>
        <v>29</v>
      </c>
      <c r="AF84" s="5">
        <v>7</v>
      </c>
      <c r="AG84" s="5">
        <v>21</v>
      </c>
      <c r="AH84" s="5">
        <v>10</v>
      </c>
      <c r="AI84" s="6"/>
      <c r="AJ84" s="5" cm="1">
        <f t="array" ref="AJ84:AM84">decompose_poly(_xlfn.ANCHORARRAY(AE84),$E$3,2*Constants!$D$10,"low")</f>
        <v>9</v>
      </c>
      <c r="AK84" s="5">
        <v>7</v>
      </c>
      <c r="AL84" s="5">
        <v>1</v>
      </c>
      <c r="AM84" s="5">
        <v>10</v>
      </c>
      <c r="AO84" s="33" t="str" cm="1">
        <f t="array" ref="AO84">InfinityNorm(AJ83:AM84)&amp;"&gt;="&amp;Constants!$D$10-Constants!$D$16</f>
        <v>10&gt;=8</v>
      </c>
      <c r="AP84" s="33"/>
      <c r="AQ84" s="33"/>
      <c r="AR84" s="33"/>
      <c r="AS84" s="40"/>
      <c r="AT84" s="1"/>
      <c r="AU84" s="1"/>
      <c r="AW84" s="1"/>
      <c r="AX84" s="1"/>
      <c r="AY84" s="1"/>
    </row>
    <row r="85" spans="2:51" ht="18" customHeight="1" x14ac:dyDescent="0.3">
      <c r="AT85" s="1"/>
      <c r="AU85" s="1"/>
      <c r="AW85" s="1"/>
      <c r="AX85" s="1"/>
      <c r="AY85" s="1"/>
    </row>
    <row r="86" spans="2:51" ht="18" customHeight="1" x14ac:dyDescent="0.3">
      <c r="B86" s="33">
        <v>20</v>
      </c>
      <c r="C86" s="5" cm="1">
        <f t="array" ref="C86:F86">PRNG_rnd_poly(4,B86*2,Constants!$D$8)</f>
        <v>-1</v>
      </c>
      <c r="D86" s="5">
        <v>-12</v>
      </c>
      <c r="E86" s="5">
        <v>7</v>
      </c>
      <c r="F86" s="5">
        <v>12</v>
      </c>
      <c r="G86" s="6"/>
      <c r="H86" s="5" cm="1">
        <f t="array" ref="H86:K87">poly_mv_mult_div($F$6:$I$6,$K$6:$N$6,$F$7:$I$7,$K$7:$N$7,C86:F86,C87:F87,_xlfn.ANCHORARRAY($J$3),$E$3)</f>
        <v>-22</v>
      </c>
      <c r="I86" s="5">
        <v>-13</v>
      </c>
      <c r="J86" s="5">
        <v>-13</v>
      </c>
      <c r="K86" s="5">
        <v>12</v>
      </c>
      <c r="L86" s="6"/>
      <c r="M86" s="5" cm="1">
        <f t="array" ref="M86:P86">decompose_poly(H86:K86,$E$3,2*Constants!$D$10,"high")</f>
        <v>2</v>
      </c>
      <c r="N86" s="5">
        <v>2</v>
      </c>
      <c r="O86" s="5">
        <v>2</v>
      </c>
      <c r="P86" s="5">
        <v>1</v>
      </c>
      <c r="Q86" s="6"/>
      <c r="R86" s="33" t="s">
        <v>14</v>
      </c>
      <c r="S86" s="33"/>
      <c r="T86" s="6"/>
      <c r="U86" s="5" cm="1">
        <f t="array" ref="U86:X86">SampleInBall(4,2,R87)</f>
        <v>-1</v>
      </c>
      <c r="V86" s="5">
        <v>0</v>
      </c>
      <c r="W86" s="5">
        <v>-1</v>
      </c>
      <c r="X86" s="5">
        <v>0</v>
      </c>
      <c r="Y86" s="6"/>
      <c r="Z86" s="5" cm="1">
        <f t="array" ref="Z86:AC86">polyadd(C86:F86,polymultdiv($F$10:$I$10,_xlfn.ANCHORARRAY(U86),_xlfn.ANCHORARRAY($J$3),$E$3),$E$3)</f>
        <v>-1</v>
      </c>
      <c r="AA86" s="5">
        <v>-13</v>
      </c>
      <c r="AB86" s="5">
        <v>7</v>
      </c>
      <c r="AC86" s="5">
        <v>11</v>
      </c>
      <c r="AD86" s="6"/>
      <c r="AE86" s="5" cm="1">
        <f t="array" ref="AE86:AH86">polysub(H86:K86,polymultdiv(_xlfn.ANCHORARRAY(U86),$F$14:$I$14,_xlfn.ANCHORARRAY($J$3),$E$3),$E$3)</f>
        <v>-22</v>
      </c>
      <c r="AF86" s="5">
        <v>-14</v>
      </c>
      <c r="AG86" s="5">
        <v>-11</v>
      </c>
      <c r="AH86" s="5">
        <v>11</v>
      </c>
      <c r="AI86" s="6"/>
      <c r="AJ86" s="5" cm="1">
        <f t="array" ref="AJ86:AM86">decompose_poly(_xlfn.ANCHORARRAY(AE86),$E$3,2*Constants!$D$10,"low")</f>
        <v>-1</v>
      </c>
      <c r="AK86" s="5">
        <v>7</v>
      </c>
      <c r="AL86" s="5">
        <v>10</v>
      </c>
      <c r="AM86" s="5">
        <v>-9</v>
      </c>
      <c r="AO86" s="33" t="str" cm="1">
        <f t="array" ref="AO86">InfinityNorm(Z86:AC87)&amp;"&gt;="&amp;Constants!$D$8-Constants!$D$16</f>
        <v>13&gt;=11</v>
      </c>
      <c r="AP86" s="33"/>
      <c r="AQ86" s="33" t="b" cm="1">
        <f t="array" ref="AQ86">NOT(OR(InfinityNorm(Z86:AC87)&gt;=Constants!$D$8-Constants!$D$16,InfinityNorm(AJ86:AM87)&gt;=Constants!$D$10-Constants!$D$16))</f>
        <v>0</v>
      </c>
      <c r="AR86" s="33"/>
      <c r="AS86" s="40">
        <f t="shared" ref="AS86" si="18">IF(AQ86,1,0)</f>
        <v>0</v>
      </c>
      <c r="AT86" s="1"/>
      <c r="AU86" s="1"/>
      <c r="AW86" s="1"/>
      <c r="AX86" s="1"/>
      <c r="AY86" s="1"/>
    </row>
    <row r="87" spans="2:51" ht="18" customHeight="1" x14ac:dyDescent="0.3">
      <c r="B87" s="33"/>
      <c r="C87" s="5" cm="1">
        <f t="array" ref="C87:F87">PRNG_rnd_poly(4,B86*2+1,Constants!$D$8)</f>
        <v>-10</v>
      </c>
      <c r="D87" s="5">
        <v>9</v>
      </c>
      <c r="E87" s="5">
        <v>6</v>
      </c>
      <c r="F87" s="5">
        <v>10</v>
      </c>
      <c r="G87" s="6"/>
      <c r="H87" s="5">
        <v>-13</v>
      </c>
      <c r="I87" s="5">
        <v>-5</v>
      </c>
      <c r="J87" s="5">
        <v>11</v>
      </c>
      <c r="K87" s="5">
        <v>20</v>
      </c>
      <c r="L87" s="6"/>
      <c r="M87" s="5" cm="1">
        <f t="array" ref="M87:P87">decompose_poly(H87:K87,$E$3,2*Constants!$D$10,"high")</f>
        <v>2</v>
      </c>
      <c r="N87" s="5">
        <v>0</v>
      </c>
      <c r="O87" s="5">
        <v>1</v>
      </c>
      <c r="P87" s="5">
        <v>1</v>
      </c>
      <c r="Q87" s="6"/>
      <c r="R87" s="11" t="str" cm="1">
        <f t="array" ref="R87">mm3_hash($V$3&amp;_xlfn.TEXTJOIN(",",TRUE,M86:P87))</f>
        <v>A0D15931</v>
      </c>
      <c r="S87" s="6"/>
      <c r="T87" s="6"/>
      <c r="U87" s="6"/>
      <c r="V87" s="6"/>
      <c r="W87" s="6"/>
      <c r="X87" s="6"/>
      <c r="Y87" s="6"/>
      <c r="Z87" s="5" cm="1">
        <f t="array" ref="Z87:AC87">polyadd(C87:F87,polymultdiv($F$11:$I$11,_xlfn.ANCHORARRAY(U86),_xlfn.ANCHORARRAY($J$3),$E$3),$E$3)</f>
        <v>-9</v>
      </c>
      <c r="AA87" s="5">
        <v>7</v>
      </c>
      <c r="AB87" s="5">
        <v>5</v>
      </c>
      <c r="AC87" s="5">
        <v>10</v>
      </c>
      <c r="AD87" s="6"/>
      <c r="AE87" s="5" cm="1">
        <f t="array" ref="AE87:AH87">polysub(H87:K87,polymultdiv(_xlfn.ANCHORARRAY(U86),$F$15:$I$15,_xlfn.ANCHORARRAY($J$3),$E$3),$E$3)</f>
        <v>-14</v>
      </c>
      <c r="AF87" s="5">
        <v>-6</v>
      </c>
      <c r="AG87" s="5">
        <v>10</v>
      </c>
      <c r="AH87" s="5">
        <v>19</v>
      </c>
      <c r="AI87" s="6"/>
      <c r="AJ87" s="5" cm="1">
        <f t="array" ref="AJ87:AM87">decompose_poly(_xlfn.ANCHORARRAY(AE87),$E$3,2*Constants!$D$10,"low")</f>
        <v>7</v>
      </c>
      <c r="AK87" s="5">
        <v>-6</v>
      </c>
      <c r="AL87" s="5">
        <v>10</v>
      </c>
      <c r="AM87" s="5">
        <v>-1</v>
      </c>
      <c r="AO87" s="33" t="str" cm="1">
        <f t="array" ref="AO87">InfinityNorm(AJ86:AM87)&amp;"&gt;="&amp;Constants!$D$10-Constants!$D$16</f>
        <v>10&gt;=8</v>
      </c>
      <c r="AP87" s="33"/>
      <c r="AQ87" s="33"/>
      <c r="AR87" s="33"/>
      <c r="AS87" s="40"/>
      <c r="AT87" s="1"/>
      <c r="AU87" s="1"/>
      <c r="AW87" s="1"/>
      <c r="AX87" s="1"/>
      <c r="AY87" s="1"/>
    </row>
    <row r="88" spans="2:51" ht="18" customHeight="1" x14ac:dyDescent="0.3">
      <c r="AT88" s="1"/>
      <c r="AU88" s="1"/>
      <c r="AW88" s="1"/>
      <c r="AX88" s="1"/>
      <c r="AY88" s="1"/>
    </row>
    <row r="89" spans="2:51" ht="18" customHeight="1" x14ac:dyDescent="0.3">
      <c r="B89" s="33">
        <v>21</v>
      </c>
      <c r="C89" s="5" cm="1">
        <f t="array" ref="C89:F89">PRNG_rnd_poly(4,B89*2,Constants!$D$8)</f>
        <v>9</v>
      </c>
      <c r="D89" s="5">
        <v>-8</v>
      </c>
      <c r="E89" s="5">
        <v>-6</v>
      </c>
      <c r="F89" s="5">
        <v>-5</v>
      </c>
      <c r="G89" s="6"/>
      <c r="H89" s="5" cm="1">
        <f t="array" ref="H89:K90">poly_mv_mult_div($F$6:$I$6,$K$6:$N$6,$F$7:$I$7,$K$7:$N$7,C89:F89,C90:F90,_xlfn.ANCHORARRAY($J$3),$E$3)</f>
        <v>16</v>
      </c>
      <c r="I89" s="5">
        <v>29</v>
      </c>
      <c r="J89" s="5">
        <v>3</v>
      </c>
      <c r="K89" s="5">
        <v>30</v>
      </c>
      <c r="L89" s="6"/>
      <c r="M89" s="5" cm="1">
        <f t="array" ref="M89:P89">decompose_poly(H89:K89,$E$3,2*Constants!$D$10,"high")</f>
        <v>1</v>
      </c>
      <c r="N89" s="5">
        <v>1</v>
      </c>
      <c r="O89" s="5">
        <v>0</v>
      </c>
      <c r="P89" s="5">
        <v>1</v>
      </c>
      <c r="Q89" s="6"/>
      <c r="R89" s="33" t="s">
        <v>14</v>
      </c>
      <c r="S89" s="33"/>
      <c r="T89" s="6"/>
      <c r="U89" s="5" cm="1">
        <f t="array" ref="U89:X89">SampleInBall(4,2,R90)</f>
        <v>0</v>
      </c>
      <c r="V89" s="5">
        <v>1</v>
      </c>
      <c r="W89" s="5">
        <v>0</v>
      </c>
      <c r="X89" s="5">
        <v>1</v>
      </c>
      <c r="Y89" s="6"/>
      <c r="Z89" s="5" cm="1">
        <f t="array" ref="Z89:AC89">polyadd(C89:F89,polymultdiv($F$10:$I$10,_xlfn.ANCHORARRAY(U89),_xlfn.ANCHORARRAY($J$3),$E$3),$E$3)</f>
        <v>8</v>
      </c>
      <c r="AA89" s="5">
        <v>-8</v>
      </c>
      <c r="AB89" s="5">
        <v>-5</v>
      </c>
      <c r="AC89" s="5">
        <v>-5</v>
      </c>
      <c r="AD89" s="6"/>
      <c r="AE89" s="5" cm="1">
        <f t="array" ref="AE89:AH89">polysub(H89:K89,polymultdiv(_xlfn.ANCHORARRAY(U89),$F$14:$I$14,_xlfn.ANCHORARRAY($J$3),$E$3),$E$3)</f>
        <v>15</v>
      </c>
      <c r="AF89" s="5">
        <v>29</v>
      </c>
      <c r="AG89" s="5">
        <v>4</v>
      </c>
      <c r="AH89" s="5">
        <v>28</v>
      </c>
      <c r="AI89" s="6"/>
      <c r="AJ89" s="5" cm="1">
        <f t="array" ref="AJ89:AM89">decompose_poly(_xlfn.ANCHORARRAY(AE89),$E$3,2*Constants!$D$10,"low")</f>
        <v>-5</v>
      </c>
      <c r="AK89" s="5">
        <v>9</v>
      </c>
      <c r="AL89" s="5">
        <v>4</v>
      </c>
      <c r="AM89" s="5">
        <v>8</v>
      </c>
      <c r="AO89" s="33" t="str" cm="1">
        <f t="array" ref="AO89">InfinityNorm(Z89:AC90)&amp;"&gt;="&amp;Constants!$D$8-Constants!$D$16</f>
        <v>10&gt;=11</v>
      </c>
      <c r="AP89" s="33"/>
      <c r="AQ89" s="33" t="b" cm="1">
        <f t="array" ref="AQ89">NOT(OR(InfinityNorm(Z89:AC90)&gt;=Constants!$D$8-Constants!$D$16,InfinityNorm(AJ89:AM90)&gt;=Constants!$D$10-Constants!$D$16))</f>
        <v>0</v>
      </c>
      <c r="AR89" s="33"/>
      <c r="AS89" s="40">
        <f t="shared" ref="AS89" si="19">IF(AQ89,1,0)</f>
        <v>0</v>
      </c>
      <c r="AT89" s="1"/>
      <c r="AU89" s="1"/>
      <c r="AW89" s="1"/>
      <c r="AX89" s="1"/>
      <c r="AY89" s="1"/>
    </row>
    <row r="90" spans="2:51" ht="18" customHeight="1" x14ac:dyDescent="0.3">
      <c r="B90" s="33"/>
      <c r="C90" s="5" cm="1">
        <f t="array" ref="C90:F90">PRNG_rnd_poly(4,B89*2+1,Constants!$D$8)</f>
        <v>7</v>
      </c>
      <c r="D90" s="5">
        <v>-8</v>
      </c>
      <c r="E90" s="5">
        <v>8</v>
      </c>
      <c r="F90" s="5">
        <v>-1</v>
      </c>
      <c r="G90" s="6"/>
      <c r="H90" s="5">
        <v>-24</v>
      </c>
      <c r="I90" s="5">
        <v>-22</v>
      </c>
      <c r="J90" s="5">
        <v>27</v>
      </c>
      <c r="K90" s="5">
        <v>-26</v>
      </c>
      <c r="L90" s="6"/>
      <c r="M90" s="5" cm="1">
        <f t="array" ref="M90:P90">decompose_poly(H90:K90,$E$3,2*Constants!$D$10,"high")</f>
        <v>2</v>
      </c>
      <c r="N90" s="5">
        <v>2</v>
      </c>
      <c r="O90" s="5">
        <v>1</v>
      </c>
      <c r="P90" s="5">
        <v>2</v>
      </c>
      <c r="Q90" s="6"/>
      <c r="R90" s="11" t="str" cm="1">
        <f t="array" ref="R90">mm3_hash($V$3&amp;_xlfn.TEXTJOIN(",",TRUE,M89:P90))</f>
        <v>A566027E</v>
      </c>
      <c r="S90" s="6"/>
      <c r="T90" s="6"/>
      <c r="U90" s="6"/>
      <c r="V90" s="6"/>
      <c r="W90" s="6"/>
      <c r="X90" s="6"/>
      <c r="Y90" s="6"/>
      <c r="Z90" s="5" cm="1">
        <f t="array" ref="Z90:AC90">polyadd(C90:F90,polymultdiv($F$11:$I$11,_xlfn.ANCHORARRAY(U89),_xlfn.ANCHORARRAY($J$3),$E$3),$E$3)</f>
        <v>7</v>
      </c>
      <c r="AA90" s="5">
        <v>-9</v>
      </c>
      <c r="AB90" s="5">
        <v>10</v>
      </c>
      <c r="AC90" s="5">
        <v>0</v>
      </c>
      <c r="AD90" s="6"/>
      <c r="AE90" s="5" cm="1">
        <f t="array" ref="AE90:AH90">polysub(H90:K90,polymultdiv(_xlfn.ANCHORARRAY(U89),$F$15:$I$15,_xlfn.ANCHORARRAY($J$3),$E$3),$E$3)</f>
        <v>-25</v>
      </c>
      <c r="AF90" s="5">
        <v>-21</v>
      </c>
      <c r="AG90" s="5">
        <v>28</v>
      </c>
      <c r="AH90" s="5">
        <v>-25</v>
      </c>
      <c r="AI90" s="6"/>
      <c r="AJ90" s="5" cm="1">
        <f t="array" ref="AJ90:AM90">decompose_poly(_xlfn.ANCHORARRAY(AE90),$E$3,2*Constants!$D$10,"low")</f>
        <v>-4</v>
      </c>
      <c r="AK90" s="5">
        <v>0</v>
      </c>
      <c r="AL90" s="5">
        <v>8</v>
      </c>
      <c r="AM90" s="5">
        <v>-4</v>
      </c>
      <c r="AO90" s="33" t="str" cm="1">
        <f t="array" ref="AO90">InfinityNorm(AJ89:AM90)&amp;"&gt;="&amp;Constants!$D$10-Constants!$D$16</f>
        <v>9&gt;=8</v>
      </c>
      <c r="AP90" s="33"/>
      <c r="AQ90" s="33"/>
      <c r="AR90" s="33"/>
      <c r="AS90" s="40"/>
      <c r="AT90" s="1"/>
      <c r="AU90" s="1"/>
      <c r="AW90" s="1"/>
      <c r="AX90" s="1"/>
      <c r="AY90" s="1"/>
    </row>
    <row r="91" spans="2:51" ht="18" customHeight="1" x14ac:dyDescent="0.3">
      <c r="AT91" s="1"/>
      <c r="AU91" s="1"/>
      <c r="AW91" s="1"/>
      <c r="AX91" s="1"/>
      <c r="AY91" s="1"/>
    </row>
    <row r="92" spans="2:51" ht="18" customHeight="1" x14ac:dyDescent="0.3">
      <c r="B92" s="33">
        <v>22</v>
      </c>
      <c r="C92" s="5" cm="1">
        <f t="array" ref="C92:F92">PRNG_rnd_poly(4,B92*2,Constants!$D$8)</f>
        <v>9</v>
      </c>
      <c r="D92" s="5">
        <v>-9</v>
      </c>
      <c r="E92" s="5">
        <v>0</v>
      </c>
      <c r="F92" s="5">
        <v>12</v>
      </c>
      <c r="G92" s="6"/>
      <c r="H92" s="5" cm="1">
        <f t="array" ref="H92:K93">poly_mv_mult_div($F$6:$I$6,$K$6:$N$6,$F$7:$I$7,$K$7:$N$7,C92:F92,C93:F93,_xlfn.ANCHORARRAY($J$3),$E$3)</f>
        <v>16</v>
      </c>
      <c r="I92" s="5">
        <v>22</v>
      </c>
      <c r="J92" s="5">
        <v>7</v>
      </c>
      <c r="K92" s="5">
        <v>-10</v>
      </c>
      <c r="L92" s="6"/>
      <c r="M92" s="5" cm="1">
        <f t="array" ref="M92:P92">decompose_poly(H92:K92,$E$3,2*Constants!$D$10,"high")</f>
        <v>1</v>
      </c>
      <c r="N92" s="5">
        <v>1</v>
      </c>
      <c r="O92" s="5">
        <v>0</v>
      </c>
      <c r="P92" s="5">
        <v>0</v>
      </c>
      <c r="Q92" s="6"/>
      <c r="R92" s="33" t="s">
        <v>14</v>
      </c>
      <c r="S92" s="33"/>
      <c r="T92" s="6"/>
      <c r="U92" s="5" cm="1">
        <f t="array" ref="U92:X92">SampleInBall(4,2,R93)</f>
        <v>-1</v>
      </c>
      <c r="V92" s="5">
        <v>0</v>
      </c>
      <c r="W92" s="5">
        <v>-1</v>
      </c>
      <c r="X92" s="5">
        <v>0</v>
      </c>
      <c r="Y92" s="6"/>
      <c r="Z92" s="5" cm="1">
        <f t="array" ref="Z92:AC92">polyadd(C92:F92,polymultdiv($F$10:$I$10,_xlfn.ANCHORARRAY(U92),_xlfn.ANCHORARRAY($J$3),$E$3),$E$3)</f>
        <v>9</v>
      </c>
      <c r="AA92" s="5">
        <v>-10</v>
      </c>
      <c r="AB92" s="5">
        <v>0</v>
      </c>
      <c r="AC92" s="5">
        <v>11</v>
      </c>
      <c r="AD92" s="6"/>
      <c r="AE92" s="5" cm="1">
        <f t="array" ref="AE92:AH92">polysub(H92:K92,polymultdiv(_xlfn.ANCHORARRAY(U92),$F$14:$I$14,_xlfn.ANCHORARRAY($J$3),$E$3),$E$3)</f>
        <v>16</v>
      </c>
      <c r="AF92" s="5">
        <v>21</v>
      </c>
      <c r="AG92" s="5">
        <v>9</v>
      </c>
      <c r="AH92" s="5">
        <v>-11</v>
      </c>
      <c r="AI92" s="6"/>
      <c r="AJ92" s="5" cm="1">
        <f t="array" ref="AJ92:AM92">decompose_poly(_xlfn.ANCHORARRAY(AE92),$E$3,2*Constants!$D$10,"low")</f>
        <v>-4</v>
      </c>
      <c r="AK92" s="5">
        <v>1</v>
      </c>
      <c r="AL92" s="5">
        <v>9</v>
      </c>
      <c r="AM92" s="5">
        <v>10</v>
      </c>
      <c r="AO92" s="33" t="str" cm="1">
        <f t="array" ref="AO92">InfinityNorm(Z92:AC93)&amp;"&gt;="&amp;Constants!$D$8-Constants!$D$16</f>
        <v>11&gt;=11</v>
      </c>
      <c r="AP92" s="33"/>
      <c r="AQ92" s="33" t="b" cm="1">
        <f t="array" ref="AQ92">NOT(OR(InfinityNorm(Z92:AC93)&gt;=Constants!$D$8-Constants!$D$16,InfinityNorm(AJ92:AM93)&gt;=Constants!$D$10-Constants!$D$16))</f>
        <v>0</v>
      </c>
      <c r="AR92" s="33"/>
      <c r="AS92" s="40">
        <f t="shared" ref="AS92" si="20">IF(AQ92,1,0)</f>
        <v>0</v>
      </c>
      <c r="AT92" s="1"/>
      <c r="AU92" s="1"/>
      <c r="AW92" s="1"/>
      <c r="AX92" s="1"/>
      <c r="AY92" s="1"/>
    </row>
    <row r="93" spans="2:51" ht="18" customHeight="1" x14ac:dyDescent="0.3">
      <c r="B93" s="33"/>
      <c r="C93" s="5" cm="1">
        <f t="array" ref="C93:F93">PRNG_rnd_poly(4,B92*2+1,Constants!$D$8)</f>
        <v>6</v>
      </c>
      <c r="D93" s="5">
        <v>8</v>
      </c>
      <c r="E93" s="5">
        <v>11</v>
      </c>
      <c r="F93" s="5">
        <v>5</v>
      </c>
      <c r="G93" s="6"/>
      <c r="H93" s="5">
        <v>29</v>
      </c>
      <c r="I93" s="5">
        <v>26</v>
      </c>
      <c r="J93" s="5">
        <v>14</v>
      </c>
      <c r="K93" s="5">
        <v>18</v>
      </c>
      <c r="L93" s="6"/>
      <c r="M93" s="5" cm="1">
        <f t="array" ref="M93:P93">decompose_poly(H93:K93,$E$3,2*Constants!$D$10,"high")</f>
        <v>1</v>
      </c>
      <c r="N93" s="5">
        <v>1</v>
      </c>
      <c r="O93" s="5">
        <v>1</v>
      </c>
      <c r="P93" s="5">
        <v>1</v>
      </c>
      <c r="Q93" s="6"/>
      <c r="R93" s="11" t="str" cm="1">
        <f t="array" ref="R93">mm3_hash($V$3&amp;_xlfn.TEXTJOIN(",",TRUE,M92:P93))</f>
        <v>E1F99D0C</v>
      </c>
      <c r="S93" s="6"/>
      <c r="T93" s="6"/>
      <c r="U93" s="6"/>
      <c r="V93" s="6"/>
      <c r="W93" s="6"/>
      <c r="X93" s="6"/>
      <c r="Y93" s="6"/>
      <c r="Z93" s="5" cm="1">
        <f t="array" ref="Z93:AC93">polyadd(C93:F93,polymultdiv($F$11:$I$11,_xlfn.ANCHORARRAY(U92),_xlfn.ANCHORARRAY($J$3),$E$3),$E$3)</f>
        <v>7</v>
      </c>
      <c r="AA93" s="5">
        <v>6</v>
      </c>
      <c r="AB93" s="5">
        <v>10</v>
      </c>
      <c r="AC93" s="5">
        <v>5</v>
      </c>
      <c r="AD93" s="6"/>
      <c r="AE93" s="5" cm="1">
        <f t="array" ref="AE93:AH93">polysub(H93:K93,polymultdiv(_xlfn.ANCHORARRAY(U92),$F$15:$I$15,_xlfn.ANCHORARRAY($J$3),$E$3),$E$3)</f>
        <v>28</v>
      </c>
      <c r="AF93" s="5">
        <v>25</v>
      </c>
      <c r="AG93" s="5">
        <v>13</v>
      </c>
      <c r="AH93" s="5">
        <v>17</v>
      </c>
      <c r="AI93" s="6"/>
      <c r="AJ93" s="5" cm="1">
        <f t="array" ref="AJ93:AM93">decompose_poly(_xlfn.ANCHORARRAY(AE93),$E$3,2*Constants!$D$10,"low")</f>
        <v>8</v>
      </c>
      <c r="AK93" s="5">
        <v>5</v>
      </c>
      <c r="AL93" s="5">
        <v>-7</v>
      </c>
      <c r="AM93" s="5">
        <v>-3</v>
      </c>
      <c r="AO93" s="33" t="str" cm="1">
        <f t="array" ref="AO93">InfinityNorm(AJ92:AM93)&amp;"&gt;="&amp;Constants!$D$10-Constants!$D$16</f>
        <v>10&gt;=8</v>
      </c>
      <c r="AP93" s="33"/>
      <c r="AQ93" s="33"/>
      <c r="AR93" s="33"/>
      <c r="AS93" s="40"/>
      <c r="AT93" s="1"/>
      <c r="AU93" s="1"/>
      <c r="AW93" s="1"/>
      <c r="AX93" s="1"/>
      <c r="AY93" s="1"/>
    </row>
    <row r="94" spans="2:51" ht="18" customHeight="1" x14ac:dyDescent="0.3">
      <c r="AT94" s="1"/>
      <c r="AU94" s="1"/>
      <c r="AW94" s="1"/>
      <c r="AX94" s="1"/>
      <c r="AY94" s="1"/>
    </row>
    <row r="95" spans="2:51" ht="18" customHeight="1" x14ac:dyDescent="0.3">
      <c r="B95" s="33">
        <v>23</v>
      </c>
      <c r="C95" s="5" cm="1">
        <f t="array" ref="C95:F95">PRNG_rnd_poly(4,B95*2,Constants!$D$8)</f>
        <v>-5</v>
      </c>
      <c r="D95" s="5">
        <v>-9</v>
      </c>
      <c r="E95" s="5">
        <v>-9</v>
      </c>
      <c r="F95" s="5">
        <v>5</v>
      </c>
      <c r="G95" s="6"/>
      <c r="H95" s="5" cm="1">
        <f t="array" ref="H95:K96">poly_mv_mult_div($F$6:$I$6,$K$6:$N$6,$F$7:$I$7,$K$7:$N$7,C95:F95,C96:F96,_xlfn.ANCHORARRAY($J$3),$E$3)</f>
        <v>-25</v>
      </c>
      <c r="I95" s="5">
        <v>-25</v>
      </c>
      <c r="J95" s="5">
        <v>18</v>
      </c>
      <c r="K95" s="5">
        <v>-8</v>
      </c>
      <c r="L95" s="6"/>
      <c r="M95" s="5" cm="1">
        <f t="array" ref="M95:P95">decompose_poly(H95:K95,$E$3,2*Constants!$D$10,"high")</f>
        <v>2</v>
      </c>
      <c r="N95" s="5">
        <v>2</v>
      </c>
      <c r="O95" s="5">
        <v>1</v>
      </c>
      <c r="P95" s="5">
        <v>0</v>
      </c>
      <c r="Q95" s="6"/>
      <c r="R95" s="33" t="s">
        <v>14</v>
      </c>
      <c r="S95" s="33"/>
      <c r="T95" s="6"/>
      <c r="U95" s="5" cm="1">
        <f t="array" ref="U95:X95">SampleInBall(4,2,R96)</f>
        <v>0</v>
      </c>
      <c r="V95" s="5">
        <v>1</v>
      </c>
      <c r="W95" s="5">
        <v>0</v>
      </c>
      <c r="X95" s="5">
        <v>-1</v>
      </c>
      <c r="Y95" s="6"/>
      <c r="Z95" s="5" cm="1">
        <f t="array" ref="Z95:AC95">polyadd(C95:F95,polymultdiv($F$10:$I$10,_xlfn.ANCHORARRAY(U95),_xlfn.ANCHORARRAY($J$3),$E$3),$E$3)</f>
        <v>-4</v>
      </c>
      <c r="AA95" s="5">
        <v>-9</v>
      </c>
      <c r="AB95" s="5">
        <v>-8</v>
      </c>
      <c r="AC95" s="5">
        <v>5</v>
      </c>
      <c r="AD95" s="6"/>
      <c r="AE95" s="5" cm="1">
        <f t="array" ref="AE95:AH95">polysub(H95:K95,polymultdiv(_xlfn.ANCHORARRAY(U95),$F$14:$I$14,_xlfn.ANCHORARRAY($J$3),$E$3),$E$3)</f>
        <v>-24</v>
      </c>
      <c r="AF95" s="5">
        <v>-27</v>
      </c>
      <c r="AG95" s="5">
        <v>19</v>
      </c>
      <c r="AH95" s="5">
        <v>-8</v>
      </c>
      <c r="AI95" s="6"/>
      <c r="AJ95" s="5" cm="1">
        <f t="array" ref="AJ95:AM95">decompose_poly(_xlfn.ANCHORARRAY(AE95),$E$3,2*Constants!$D$10,"low")</f>
        <v>-3</v>
      </c>
      <c r="AK95" s="5">
        <v>-6</v>
      </c>
      <c r="AL95" s="5">
        <v>-1</v>
      </c>
      <c r="AM95" s="5">
        <v>-8</v>
      </c>
      <c r="AO95" s="33" t="str" cm="1">
        <f t="array" ref="AO95">InfinityNorm(Z95:AC96)&amp;"&gt;="&amp;Constants!$D$8-Constants!$D$16</f>
        <v>11&gt;=11</v>
      </c>
      <c r="AP95" s="33"/>
      <c r="AQ95" s="33" t="b" cm="1">
        <f t="array" ref="AQ95">NOT(OR(InfinityNorm(Z95:AC96)&gt;=Constants!$D$8-Constants!$D$16,InfinityNorm(AJ95:AM96)&gt;=Constants!$D$10-Constants!$D$16))</f>
        <v>0</v>
      </c>
      <c r="AR95" s="33"/>
      <c r="AS95" s="40">
        <f t="shared" ref="AS95" si="21">IF(AQ95,1,0)</f>
        <v>0</v>
      </c>
      <c r="AT95" s="1"/>
      <c r="AU95" s="1"/>
      <c r="AW95" s="1"/>
      <c r="AX95" s="1"/>
      <c r="AY95" s="1"/>
    </row>
    <row r="96" spans="2:51" ht="18" customHeight="1" x14ac:dyDescent="0.3">
      <c r="B96" s="33"/>
      <c r="C96" s="5" cm="1">
        <f t="array" ref="C96:F96">PRNG_rnd_poly(4,B95*2+1,Constants!$D$8)</f>
        <v>9</v>
      </c>
      <c r="D96" s="5">
        <v>6</v>
      </c>
      <c r="E96" s="5">
        <v>9</v>
      </c>
      <c r="F96" s="5">
        <v>-11</v>
      </c>
      <c r="G96" s="6"/>
      <c r="H96" s="5">
        <v>19</v>
      </c>
      <c r="I96" s="5">
        <v>-19</v>
      </c>
      <c r="J96" s="5">
        <v>-3</v>
      </c>
      <c r="K96" s="5">
        <v>29</v>
      </c>
      <c r="L96" s="6"/>
      <c r="M96" s="5" cm="1">
        <f t="array" ref="M96:P96">decompose_poly(H96:K96,$E$3,2*Constants!$D$10,"high")</f>
        <v>1</v>
      </c>
      <c r="N96" s="5">
        <v>2</v>
      </c>
      <c r="O96" s="5">
        <v>0</v>
      </c>
      <c r="P96" s="5">
        <v>1</v>
      </c>
      <c r="Q96" s="6"/>
      <c r="R96" s="11" t="str" cm="1">
        <f t="array" ref="R96">mm3_hash($V$3&amp;_xlfn.TEXTJOIN(",",TRUE,M95:P96))</f>
        <v>EED0B68F</v>
      </c>
      <c r="S96" s="6"/>
      <c r="T96" s="6"/>
      <c r="U96" s="6"/>
      <c r="V96" s="6"/>
      <c r="W96" s="6"/>
      <c r="X96" s="6"/>
      <c r="Y96" s="6"/>
      <c r="Z96" s="5" cm="1">
        <f t="array" ref="Z96:AC96">polyadd(C96:F96,polymultdiv($F$11:$I$11,_xlfn.ANCHORARRAY(U95),_xlfn.ANCHORARRAY($J$3),$E$3),$E$3)</f>
        <v>11</v>
      </c>
      <c r="AA96" s="5">
        <v>7</v>
      </c>
      <c r="AB96" s="5">
        <v>9</v>
      </c>
      <c r="AC96" s="5">
        <v>-10</v>
      </c>
      <c r="AD96" s="6"/>
      <c r="AE96" s="5" cm="1">
        <f t="array" ref="AE96:AH96">polysub(H96:K96,polymultdiv(_xlfn.ANCHORARRAY(U95),$F$15:$I$15,_xlfn.ANCHORARRAY($J$3),$E$3),$E$3)</f>
        <v>20</v>
      </c>
      <c r="AF96" s="5">
        <v>-18</v>
      </c>
      <c r="AG96" s="5">
        <v>-2</v>
      </c>
      <c r="AH96" s="5">
        <v>28</v>
      </c>
      <c r="AI96" s="6"/>
      <c r="AJ96" s="5" cm="1">
        <f t="array" ref="AJ96:AM96">decompose_poly(_xlfn.ANCHORARRAY(AE96),$E$3,2*Constants!$D$10,"low")</f>
        <v>0</v>
      </c>
      <c r="AK96" s="5">
        <v>3</v>
      </c>
      <c r="AL96" s="5">
        <v>-2</v>
      </c>
      <c r="AM96" s="5">
        <v>8</v>
      </c>
      <c r="AO96" s="33" t="str" cm="1">
        <f t="array" ref="AO96">InfinityNorm(AJ95:AM96)&amp;"&gt;="&amp;Constants!$D$10-Constants!$D$16</f>
        <v>8&gt;=8</v>
      </c>
      <c r="AP96" s="33"/>
      <c r="AQ96" s="33"/>
      <c r="AR96" s="33"/>
      <c r="AS96" s="40"/>
      <c r="AT96" s="1"/>
      <c r="AU96" s="1"/>
      <c r="AW96" s="1"/>
      <c r="AX96" s="1"/>
      <c r="AY96" s="1"/>
    </row>
    <row r="97" spans="2:51" ht="18" customHeight="1" x14ac:dyDescent="0.3">
      <c r="AT97" s="1"/>
      <c r="AU97" s="1"/>
      <c r="AW97" s="1"/>
      <c r="AX97" s="1"/>
      <c r="AY97" s="1"/>
    </row>
    <row r="98" spans="2:51" ht="18" customHeight="1" x14ac:dyDescent="0.3">
      <c r="B98" s="33">
        <v>24</v>
      </c>
      <c r="C98" s="5" cm="1">
        <f t="array" ref="C98:F98">PRNG_rnd_poly(4,B98*2,Constants!$D$8)</f>
        <v>-9</v>
      </c>
      <c r="D98" s="5">
        <v>4</v>
      </c>
      <c r="E98" s="5">
        <v>-10</v>
      </c>
      <c r="F98" s="5">
        <v>-8</v>
      </c>
      <c r="G98" s="6"/>
      <c r="H98" s="5" cm="1">
        <f t="array" ref="H98:K99">poly_mv_mult_div($F$6:$I$6,$K$6:$N$6,$F$7:$I$7,$K$7:$N$7,C98:F98,C99:F99,_xlfn.ANCHORARRAY($J$3),$E$3)</f>
        <v>-27</v>
      </c>
      <c r="I98" s="5">
        <v>-24</v>
      </c>
      <c r="J98" s="5">
        <v>-25</v>
      </c>
      <c r="K98" s="5">
        <v>13</v>
      </c>
      <c r="L98" s="6"/>
      <c r="M98" s="5" cm="1">
        <f t="array" ref="M98:P98">decompose_poly(H98:K98,$E$3,2*Constants!$D$10,"high")</f>
        <v>2</v>
      </c>
      <c r="N98" s="5">
        <v>2</v>
      </c>
      <c r="O98" s="5">
        <v>2</v>
      </c>
      <c r="P98" s="5">
        <v>1</v>
      </c>
      <c r="Q98" s="6"/>
      <c r="R98" s="33" t="s">
        <v>14</v>
      </c>
      <c r="S98" s="33"/>
      <c r="T98" s="6"/>
      <c r="U98" s="5" cm="1">
        <f t="array" ref="U98:X98">SampleInBall(4,2,R99)</f>
        <v>1</v>
      </c>
      <c r="V98" s="5">
        <v>0</v>
      </c>
      <c r="W98" s="5">
        <v>1</v>
      </c>
      <c r="X98" s="5">
        <v>0</v>
      </c>
      <c r="Y98" s="6"/>
      <c r="Z98" s="5" cm="1">
        <f t="array" ref="Z98:AC98">polyadd(C98:F98,polymultdiv($F$10:$I$10,_xlfn.ANCHORARRAY(U98),_xlfn.ANCHORARRAY($J$3),$E$3),$E$3)</f>
        <v>-9</v>
      </c>
      <c r="AA98" s="5">
        <v>5</v>
      </c>
      <c r="AB98" s="5">
        <v>-10</v>
      </c>
      <c r="AC98" s="5">
        <v>-7</v>
      </c>
      <c r="AD98" s="6"/>
      <c r="AE98" s="5" cm="1">
        <f t="array" ref="AE98:AH98">polysub(H98:K98,polymultdiv(_xlfn.ANCHORARRAY(U98),$F$14:$I$14,_xlfn.ANCHORARRAY($J$3),$E$3),$E$3)</f>
        <v>-27</v>
      </c>
      <c r="AF98" s="5">
        <v>-23</v>
      </c>
      <c r="AG98" s="5">
        <v>-27</v>
      </c>
      <c r="AH98" s="5">
        <v>14</v>
      </c>
      <c r="AI98" s="6"/>
      <c r="AJ98" s="5" cm="1">
        <f t="array" ref="AJ98:AM98">decompose_poly(_xlfn.ANCHORARRAY(AE98),$E$3,2*Constants!$D$10,"low")</f>
        <v>-6</v>
      </c>
      <c r="AK98" s="5">
        <v>-2</v>
      </c>
      <c r="AL98" s="5">
        <v>-6</v>
      </c>
      <c r="AM98" s="5">
        <v>-6</v>
      </c>
      <c r="AO98" s="33" t="str" cm="1">
        <f t="array" ref="AO98">InfinityNorm(Z98:AC99)&amp;"&gt;="&amp;Constants!$D$8-Constants!$D$16</f>
        <v>11&gt;=11</v>
      </c>
      <c r="AP98" s="33"/>
      <c r="AQ98" s="33" t="b" cm="1">
        <f t="array" ref="AQ98">NOT(OR(InfinityNorm(Z98:AC99)&gt;=Constants!$D$8-Constants!$D$16,InfinityNorm(AJ98:AM99)&gt;=Constants!$D$10-Constants!$D$16))</f>
        <v>0</v>
      </c>
      <c r="AR98" s="33"/>
      <c r="AS98" s="40">
        <f t="shared" ref="AS98" si="22">IF(AQ98,1,0)</f>
        <v>0</v>
      </c>
      <c r="AT98" s="1"/>
      <c r="AU98" s="1"/>
      <c r="AW98" s="1"/>
      <c r="AX98" s="1"/>
      <c r="AY98" s="1"/>
    </row>
    <row r="99" spans="2:51" ht="18" customHeight="1" x14ac:dyDescent="0.3">
      <c r="B99" s="33"/>
      <c r="C99" s="5" cm="1">
        <f t="array" ref="C99:F99">PRNG_rnd_poly(4,B98*2+1,Constants!$D$8)</f>
        <v>4</v>
      </c>
      <c r="D99" s="5">
        <v>-10</v>
      </c>
      <c r="E99" s="5">
        <v>2</v>
      </c>
      <c r="F99" s="5">
        <v>-11</v>
      </c>
      <c r="G99" s="6"/>
      <c r="H99" s="5">
        <v>-18</v>
      </c>
      <c r="I99" s="5">
        <v>-24</v>
      </c>
      <c r="J99" s="5">
        <v>-22</v>
      </c>
      <c r="K99" s="5">
        <v>30</v>
      </c>
      <c r="L99" s="6"/>
      <c r="M99" s="5" cm="1">
        <f t="array" ref="M99:P99">decompose_poly(H99:K99,$E$3,2*Constants!$D$10,"high")</f>
        <v>2</v>
      </c>
      <c r="N99" s="5">
        <v>2</v>
      </c>
      <c r="O99" s="5">
        <v>2</v>
      </c>
      <c r="P99" s="5">
        <v>1</v>
      </c>
      <c r="Q99" s="6"/>
      <c r="R99" s="11" t="str" cm="1">
        <f t="array" ref="R99">mm3_hash($V$3&amp;_xlfn.TEXTJOIN(",",TRUE,M98:P99))</f>
        <v>E63599DB</v>
      </c>
      <c r="S99" s="6"/>
      <c r="T99" s="6"/>
      <c r="U99" s="6"/>
      <c r="V99" s="6"/>
      <c r="W99" s="6"/>
      <c r="X99" s="6"/>
      <c r="Y99" s="6"/>
      <c r="Z99" s="5" cm="1">
        <f t="array" ref="Z99:AC99">polyadd(C99:F99,polymultdiv($F$11:$I$11,_xlfn.ANCHORARRAY(U98),_xlfn.ANCHORARRAY($J$3),$E$3),$E$3)</f>
        <v>3</v>
      </c>
      <c r="AA99" s="5">
        <v>-8</v>
      </c>
      <c r="AB99" s="5">
        <v>3</v>
      </c>
      <c r="AC99" s="5">
        <v>-11</v>
      </c>
      <c r="AD99" s="6"/>
      <c r="AE99" s="5" cm="1">
        <f t="array" ref="AE99:AH99">polysub(H99:K99,polymultdiv(_xlfn.ANCHORARRAY(U98),$F$15:$I$15,_xlfn.ANCHORARRAY($J$3),$E$3),$E$3)</f>
        <v>-17</v>
      </c>
      <c r="AF99" s="5">
        <v>-23</v>
      </c>
      <c r="AG99" s="5">
        <v>-21</v>
      </c>
      <c r="AH99" s="5">
        <v>-30</v>
      </c>
      <c r="AI99" s="6"/>
      <c r="AJ99" s="5" cm="1">
        <f t="array" ref="AJ99:AM99">decompose_poly(_xlfn.ANCHORARRAY(AE99),$E$3,2*Constants!$D$10,"low")</f>
        <v>4</v>
      </c>
      <c r="AK99" s="5">
        <v>-2</v>
      </c>
      <c r="AL99" s="5">
        <v>0</v>
      </c>
      <c r="AM99" s="5">
        <v>-9</v>
      </c>
      <c r="AO99" s="33" t="str" cm="1">
        <f t="array" ref="AO99">InfinityNorm(AJ98:AM99)&amp;"&gt;="&amp;Constants!$D$10-Constants!$D$16</f>
        <v>9&gt;=8</v>
      </c>
      <c r="AP99" s="33"/>
      <c r="AQ99" s="33"/>
      <c r="AR99" s="33"/>
      <c r="AS99" s="40"/>
      <c r="AT99" s="1"/>
      <c r="AU99" s="1"/>
      <c r="AW99" s="1"/>
      <c r="AX99" s="1"/>
      <c r="AY99" s="1"/>
    </row>
    <row r="100" spans="2:51" ht="18" customHeight="1" x14ac:dyDescent="0.3">
      <c r="AT100" s="1"/>
      <c r="AU100" s="1"/>
      <c r="AW100" s="1"/>
      <c r="AX100" s="1"/>
      <c r="AY100" s="1"/>
    </row>
    <row r="101" spans="2:51" ht="18" customHeight="1" x14ac:dyDescent="0.3">
      <c r="B101" s="33">
        <v>25</v>
      </c>
      <c r="C101" s="5" cm="1">
        <f t="array" ref="C101:F101">PRNG_rnd_poly(4,B101*2,Constants!$D$8)</f>
        <v>-7</v>
      </c>
      <c r="D101" s="5">
        <v>11</v>
      </c>
      <c r="E101" s="5">
        <v>-2</v>
      </c>
      <c r="F101" s="5">
        <v>9</v>
      </c>
      <c r="G101" s="6"/>
      <c r="H101" s="5" cm="1">
        <f t="array" ref="H101:K102">poly_mv_mult_div($F$6:$I$6,$K$6:$N$6,$F$7:$I$7,$K$7:$N$7,C101:F101,C102:F102,_xlfn.ANCHORARRAY($J$3),$E$3)</f>
        <v>-17</v>
      </c>
      <c r="I101" s="5">
        <v>-13</v>
      </c>
      <c r="J101" s="5">
        <v>0</v>
      </c>
      <c r="K101" s="5">
        <v>-27</v>
      </c>
      <c r="L101" s="6"/>
      <c r="M101" s="5" cm="1">
        <f t="array" ref="M101:P101">decompose_poly(H101:K101,$E$3,2*Constants!$D$10,"high")</f>
        <v>2</v>
      </c>
      <c r="N101" s="5">
        <v>2</v>
      </c>
      <c r="O101" s="5">
        <v>0</v>
      </c>
      <c r="P101" s="5">
        <v>2</v>
      </c>
      <c r="Q101" s="6"/>
      <c r="R101" s="33" t="s">
        <v>14</v>
      </c>
      <c r="S101" s="33"/>
      <c r="T101" s="6"/>
      <c r="U101" s="5" cm="1">
        <f t="array" ref="U101:X101">SampleInBall(4,2,R102)</f>
        <v>0</v>
      </c>
      <c r="V101" s="5">
        <v>0</v>
      </c>
      <c r="W101" s="5">
        <v>1</v>
      </c>
      <c r="X101" s="5">
        <v>-1</v>
      </c>
      <c r="Y101" s="6"/>
      <c r="Z101" s="5" cm="1">
        <f t="array" ref="Z101:AC101">polyadd(C101:F101,polymultdiv($F$10:$I$10,_xlfn.ANCHORARRAY(U101),_xlfn.ANCHORARRAY($J$3),$E$3),$E$3)</f>
        <v>-6</v>
      </c>
      <c r="AA101" s="5">
        <v>11</v>
      </c>
      <c r="AB101" s="5">
        <v>-2</v>
      </c>
      <c r="AC101" s="5">
        <v>10</v>
      </c>
      <c r="AD101" s="6"/>
      <c r="AE101" s="5" cm="1">
        <f t="array" ref="AE101:AH101">polysub(H101:K101,polymultdiv(_xlfn.ANCHORARRAY(U101),$F$14:$I$14,_xlfn.ANCHORARRAY($J$3),$E$3),$E$3)</f>
        <v>-15</v>
      </c>
      <c r="AF101" s="5">
        <v>-14</v>
      </c>
      <c r="AG101" s="5">
        <v>-1</v>
      </c>
      <c r="AH101" s="5">
        <v>-25</v>
      </c>
      <c r="AI101" s="6"/>
      <c r="AJ101" s="5" cm="1">
        <f t="array" ref="AJ101:AM101">decompose_poly(_xlfn.ANCHORARRAY(AE101),$E$3,2*Constants!$D$10,"low")</f>
        <v>6</v>
      </c>
      <c r="AK101" s="5">
        <v>7</v>
      </c>
      <c r="AL101" s="5">
        <v>-1</v>
      </c>
      <c r="AM101" s="5">
        <v>-4</v>
      </c>
      <c r="AO101" s="33" t="str" cm="1">
        <f t="array" ref="AO101">InfinityNorm(Z101:AC102)&amp;"&gt;="&amp;Constants!$D$8-Constants!$D$16</f>
        <v>11&gt;=11</v>
      </c>
      <c r="AP101" s="33"/>
      <c r="AQ101" s="33" t="b" cm="1">
        <f t="array" ref="AQ101">NOT(OR(InfinityNorm(Z101:AC102)&gt;=Constants!$D$8-Constants!$D$16,InfinityNorm(AJ101:AM102)&gt;=Constants!$D$10-Constants!$D$16))</f>
        <v>0</v>
      </c>
      <c r="AR101" s="33"/>
      <c r="AS101" s="40">
        <f t="shared" ref="AS101" si="23">IF(AQ101,1,0)</f>
        <v>0</v>
      </c>
      <c r="AT101" s="1"/>
      <c r="AU101" s="1"/>
      <c r="AW101" s="1"/>
      <c r="AX101" s="1"/>
      <c r="AY101" s="1"/>
    </row>
    <row r="102" spans="2:51" ht="18" customHeight="1" x14ac:dyDescent="0.3">
      <c r="B102" s="33"/>
      <c r="C102" s="5" cm="1">
        <f t="array" ref="C102:F102">PRNG_rnd_poly(4,B101*2+1,Constants!$D$8)</f>
        <v>-6</v>
      </c>
      <c r="D102" s="5">
        <v>4</v>
      </c>
      <c r="E102" s="5">
        <v>11</v>
      </c>
      <c r="F102" s="5">
        <v>-2</v>
      </c>
      <c r="G102" s="6"/>
      <c r="H102" s="5">
        <v>6</v>
      </c>
      <c r="I102" s="5">
        <v>-9</v>
      </c>
      <c r="J102" s="5">
        <v>-23</v>
      </c>
      <c r="K102" s="5">
        <v>-24</v>
      </c>
      <c r="L102" s="6"/>
      <c r="M102" s="5" cm="1">
        <f t="array" ref="M102:P102">decompose_poly(H102:K102,$E$3,2*Constants!$D$10,"high")</f>
        <v>0</v>
      </c>
      <c r="N102" s="5">
        <v>0</v>
      </c>
      <c r="O102" s="5">
        <v>2</v>
      </c>
      <c r="P102" s="5">
        <v>2</v>
      </c>
      <c r="Q102" s="6"/>
      <c r="R102" s="11" t="str" cm="1">
        <f t="array" ref="R102">mm3_hash($V$3&amp;_xlfn.TEXTJOIN(",",TRUE,M101:P102))</f>
        <v>ECD28EDA</v>
      </c>
      <c r="S102" s="6"/>
      <c r="T102" s="6"/>
      <c r="U102" s="6"/>
      <c r="V102" s="6"/>
      <c r="W102" s="6"/>
      <c r="X102" s="6"/>
      <c r="Y102" s="6"/>
      <c r="Z102" s="5" cm="1">
        <f t="array" ref="Z102:AC102">polyadd(C102:F102,polymultdiv($F$11:$I$11,_xlfn.ANCHORARRAY(U101),_xlfn.ANCHORARRAY($J$3),$E$3),$E$3)</f>
        <v>-6</v>
      </c>
      <c r="AA102" s="5">
        <v>6</v>
      </c>
      <c r="AB102" s="5">
        <v>10</v>
      </c>
      <c r="AC102" s="5">
        <v>-1</v>
      </c>
      <c r="AD102" s="6"/>
      <c r="AE102" s="5" cm="1">
        <f t="array" ref="AE102:AH102">polysub(H102:K102,polymultdiv(_xlfn.ANCHORARRAY(U101),$F$15:$I$15,_xlfn.ANCHORARRAY($J$3),$E$3),$E$3)</f>
        <v>7</v>
      </c>
      <c r="AF102" s="5">
        <v>-9</v>
      </c>
      <c r="AG102" s="5">
        <v>-22</v>
      </c>
      <c r="AH102" s="5">
        <v>-24</v>
      </c>
      <c r="AI102" s="6"/>
      <c r="AJ102" s="5" cm="1">
        <f t="array" ref="AJ102:AM102">decompose_poly(_xlfn.ANCHORARRAY(AE102),$E$3,2*Constants!$D$10,"low")</f>
        <v>7</v>
      </c>
      <c r="AK102" s="5">
        <v>-9</v>
      </c>
      <c r="AL102" s="5">
        <v>-1</v>
      </c>
      <c r="AM102" s="5">
        <v>-3</v>
      </c>
      <c r="AO102" s="33" t="str" cm="1">
        <f t="array" ref="AO102">InfinityNorm(AJ101:AM102)&amp;"&gt;="&amp;Constants!$D$10-Constants!$D$16</f>
        <v>9&gt;=8</v>
      </c>
      <c r="AP102" s="33"/>
      <c r="AQ102" s="33"/>
      <c r="AR102" s="33"/>
      <c r="AS102" s="40"/>
      <c r="AT102" s="1"/>
      <c r="AU102" s="1"/>
      <c r="AW102" s="1"/>
      <c r="AX102" s="1"/>
      <c r="AY102" s="1"/>
    </row>
    <row r="103" spans="2:51" ht="18" customHeight="1" x14ac:dyDescent="0.3">
      <c r="AT103" s="1"/>
      <c r="AU103" s="1"/>
      <c r="AW103" s="1"/>
      <c r="AX103" s="1"/>
      <c r="AY103" s="1"/>
    </row>
    <row r="104" spans="2:51" ht="18" customHeight="1" x14ac:dyDescent="0.3">
      <c r="B104" s="33">
        <v>26</v>
      </c>
      <c r="C104" s="5" cm="1">
        <f t="array" ref="C104:F104">PRNG_rnd_poly(4,B104*2,Constants!$D$8)</f>
        <v>-8</v>
      </c>
      <c r="D104" s="5">
        <v>2</v>
      </c>
      <c r="E104" s="5">
        <v>-10</v>
      </c>
      <c r="F104" s="5">
        <v>-8</v>
      </c>
      <c r="G104" s="6"/>
      <c r="H104" s="5" cm="1">
        <f t="array" ref="H104:K105">poly_mv_mult_div($F$6:$I$6,$K$6:$N$6,$F$7:$I$7,$K$7:$N$7,C104:F104,C105:F105,_xlfn.ANCHORARRAY($J$3),$E$3)</f>
        <v>-18</v>
      </c>
      <c r="I104" s="5">
        <v>-13</v>
      </c>
      <c r="J104" s="5">
        <v>11</v>
      </c>
      <c r="K104" s="5">
        <v>3</v>
      </c>
      <c r="L104" s="6"/>
      <c r="M104" s="5" cm="1">
        <f t="array" ref="M104:P104">decompose_poly(H104:K104,$E$3,2*Constants!$D$10,"high")</f>
        <v>2</v>
      </c>
      <c r="N104" s="5">
        <v>2</v>
      </c>
      <c r="O104" s="5">
        <v>1</v>
      </c>
      <c r="P104" s="5">
        <v>0</v>
      </c>
      <c r="Q104" s="6"/>
      <c r="R104" s="33" t="s">
        <v>14</v>
      </c>
      <c r="S104" s="33"/>
      <c r="T104" s="6"/>
      <c r="U104" s="5" cm="1">
        <f t="array" ref="U104:X104">SampleInBall(4,2,R105)</f>
        <v>0</v>
      </c>
      <c r="V104" s="5">
        <v>1</v>
      </c>
      <c r="W104" s="5">
        <v>0</v>
      </c>
      <c r="X104" s="5">
        <v>1</v>
      </c>
      <c r="Y104" s="6"/>
      <c r="Z104" s="5" cm="1">
        <f t="array" ref="Z104:AC104">polyadd(C104:F104,polymultdiv($F$10:$I$10,_xlfn.ANCHORARRAY(U104),_xlfn.ANCHORARRAY($J$3),$E$3),$E$3)</f>
        <v>-9</v>
      </c>
      <c r="AA104" s="5">
        <v>2</v>
      </c>
      <c r="AB104" s="5">
        <v>-9</v>
      </c>
      <c r="AC104" s="5">
        <v>-8</v>
      </c>
      <c r="AD104" s="6"/>
      <c r="AE104" s="5" cm="1">
        <f t="array" ref="AE104:AH104">polysub(H104:K104,polymultdiv(_xlfn.ANCHORARRAY(U104),$F$14:$I$14,_xlfn.ANCHORARRAY($J$3),$E$3),$E$3)</f>
        <v>-19</v>
      </c>
      <c r="AF104" s="5">
        <v>-13</v>
      </c>
      <c r="AG104" s="5">
        <v>12</v>
      </c>
      <c r="AH104" s="5">
        <v>1</v>
      </c>
      <c r="AI104" s="6"/>
      <c r="AJ104" s="5" cm="1">
        <f t="array" ref="AJ104:AM104">decompose_poly(_xlfn.ANCHORARRAY(AE104),$E$3,2*Constants!$D$10,"low")</f>
        <v>2</v>
      </c>
      <c r="AK104" s="5">
        <v>8</v>
      </c>
      <c r="AL104" s="5">
        <v>-8</v>
      </c>
      <c r="AM104" s="5">
        <v>1</v>
      </c>
      <c r="AO104" s="33" t="str" cm="1">
        <f t="array" ref="AO104">InfinityNorm(Z104:AC105)&amp;"&gt;="&amp;Constants!$D$8-Constants!$D$16</f>
        <v>10&gt;=11</v>
      </c>
      <c r="AP104" s="33"/>
      <c r="AQ104" s="33" t="b" cm="1">
        <f t="array" ref="AQ104">NOT(OR(InfinityNorm(Z104:AC105)&gt;=Constants!$D$8-Constants!$D$16,InfinityNorm(AJ104:AM105)&gt;=Constants!$D$10-Constants!$D$16))</f>
        <v>0</v>
      </c>
      <c r="AR104" s="33"/>
      <c r="AS104" s="40">
        <f t="shared" ref="AS104" si="24">IF(AQ104,1,0)</f>
        <v>0</v>
      </c>
      <c r="AT104" s="1"/>
      <c r="AU104" s="1"/>
      <c r="AW104" s="1"/>
      <c r="AX104" s="1"/>
      <c r="AY104" s="1"/>
    </row>
    <row r="105" spans="2:51" ht="18" customHeight="1" x14ac:dyDescent="0.3">
      <c r="B105" s="33"/>
      <c r="C105" s="5" cm="1">
        <f t="array" ref="C105:F105">PRNG_rnd_poly(4,B104*2+1,Constants!$D$8)</f>
        <v>8</v>
      </c>
      <c r="D105" s="5">
        <v>1</v>
      </c>
      <c r="E105" s="5">
        <v>8</v>
      </c>
      <c r="F105" s="5">
        <v>1</v>
      </c>
      <c r="G105" s="6"/>
      <c r="H105" s="5">
        <v>-27</v>
      </c>
      <c r="I105" s="5">
        <v>-18</v>
      </c>
      <c r="J105" s="5">
        <v>-12</v>
      </c>
      <c r="K105" s="5">
        <v>11</v>
      </c>
      <c r="L105" s="6"/>
      <c r="M105" s="5" cm="1">
        <f t="array" ref="M105:P105">decompose_poly(H105:K105,$E$3,2*Constants!$D$10,"high")</f>
        <v>2</v>
      </c>
      <c r="N105" s="5">
        <v>2</v>
      </c>
      <c r="O105" s="5">
        <v>2</v>
      </c>
      <c r="P105" s="5">
        <v>1</v>
      </c>
      <c r="Q105" s="6"/>
      <c r="R105" s="11" t="str" cm="1">
        <f t="array" ref="R105">mm3_hash($V$3&amp;_xlfn.TEXTJOIN(",",TRUE,M104:P105))</f>
        <v>54DED18F</v>
      </c>
      <c r="S105" s="6"/>
      <c r="T105" s="6"/>
      <c r="U105" s="6"/>
      <c r="V105" s="6"/>
      <c r="W105" s="6"/>
      <c r="X105" s="6"/>
      <c r="Y105" s="6"/>
      <c r="Z105" s="5" cm="1">
        <f t="array" ref="Z105:AC105">polyadd(C105:F105,polymultdiv($F$11:$I$11,_xlfn.ANCHORARRAY(U104),_xlfn.ANCHORARRAY($J$3),$E$3),$E$3)</f>
        <v>8</v>
      </c>
      <c r="AA105" s="5">
        <v>0</v>
      </c>
      <c r="AB105" s="5">
        <v>10</v>
      </c>
      <c r="AC105" s="5">
        <v>2</v>
      </c>
      <c r="AD105" s="6"/>
      <c r="AE105" s="5" cm="1">
        <f t="array" ref="AE105:AH105">polysub(H105:K105,polymultdiv(_xlfn.ANCHORARRAY(U104),$F$15:$I$15,_xlfn.ANCHORARRAY($J$3),$E$3),$E$3)</f>
        <v>-28</v>
      </c>
      <c r="AF105" s="5">
        <v>-17</v>
      </c>
      <c r="AG105" s="5">
        <v>-11</v>
      </c>
      <c r="AH105" s="5">
        <v>12</v>
      </c>
      <c r="AI105" s="6"/>
      <c r="AJ105" s="5" cm="1">
        <f t="array" ref="AJ105:AM105">decompose_poly(_xlfn.ANCHORARRAY(AE105),$E$3,2*Constants!$D$10,"low")</f>
        <v>-7</v>
      </c>
      <c r="AK105" s="5">
        <v>4</v>
      </c>
      <c r="AL105" s="5">
        <v>10</v>
      </c>
      <c r="AM105" s="5">
        <v>-8</v>
      </c>
      <c r="AO105" s="33" t="str" cm="1">
        <f t="array" ref="AO105">InfinityNorm(AJ104:AM105)&amp;"&gt;="&amp;Constants!$D$10-Constants!$D$16</f>
        <v>10&gt;=8</v>
      </c>
      <c r="AP105" s="33"/>
      <c r="AQ105" s="33"/>
      <c r="AR105" s="33"/>
      <c r="AS105" s="40"/>
      <c r="AT105" s="1"/>
      <c r="AU105" s="1"/>
      <c r="AW105" s="1"/>
      <c r="AX105" s="1"/>
      <c r="AY105" s="1"/>
    </row>
    <row r="106" spans="2:51" ht="18" customHeight="1" x14ac:dyDescent="0.3">
      <c r="AT106" s="1"/>
      <c r="AU106" s="1"/>
      <c r="AW106" s="1"/>
      <c r="AX106" s="1"/>
      <c r="AY106" s="1"/>
    </row>
    <row r="107" spans="2:51" ht="18" customHeight="1" x14ac:dyDescent="0.3">
      <c r="B107" s="33">
        <v>27</v>
      </c>
      <c r="C107" s="5" cm="1">
        <f t="array" ref="C107:F107">PRNG_rnd_poly(4,B107*2,Constants!$D$8)</f>
        <v>8</v>
      </c>
      <c r="D107" s="5">
        <v>9</v>
      </c>
      <c r="E107" s="5">
        <v>8</v>
      </c>
      <c r="F107" s="5">
        <v>-6</v>
      </c>
      <c r="G107" s="6"/>
      <c r="H107" s="5" cm="1">
        <f t="array" ref="H107:K108">poly_mv_mult_div($F$6:$I$6,$K$6:$N$6,$F$7:$I$7,$K$7:$N$7,C107:F107,C108:F108,_xlfn.ANCHORARRAY($J$3),$E$3)</f>
        <v>-12</v>
      </c>
      <c r="I107" s="5">
        <v>30</v>
      </c>
      <c r="J107" s="5">
        <v>22</v>
      </c>
      <c r="K107" s="5">
        <v>27</v>
      </c>
      <c r="L107" s="6"/>
      <c r="M107" s="5" cm="1">
        <f t="array" ref="M107:P107">decompose_poly(H107:K107,$E$3,2*Constants!$D$10,"high")</f>
        <v>2</v>
      </c>
      <c r="N107" s="5">
        <v>1</v>
      </c>
      <c r="O107" s="5">
        <v>1</v>
      </c>
      <c r="P107" s="5">
        <v>1</v>
      </c>
      <c r="Q107" s="6"/>
      <c r="R107" s="33" t="s">
        <v>14</v>
      </c>
      <c r="S107" s="33"/>
      <c r="T107" s="6"/>
      <c r="U107" s="5" cm="1">
        <f t="array" ref="U107:X107">SampleInBall(4,2,R108)</f>
        <v>0</v>
      </c>
      <c r="V107" s="5">
        <v>0</v>
      </c>
      <c r="W107" s="5">
        <v>-1</v>
      </c>
      <c r="X107" s="5">
        <v>1</v>
      </c>
      <c r="Y107" s="6"/>
      <c r="Z107" s="5" cm="1">
        <f t="array" ref="Z107:AC107">polyadd(C107:F107,polymultdiv($F$10:$I$10,_xlfn.ANCHORARRAY(U107),_xlfn.ANCHORARRAY($J$3),$E$3),$E$3)</f>
        <v>7</v>
      </c>
      <c r="AA107" s="5">
        <v>9</v>
      </c>
      <c r="AB107" s="5">
        <v>8</v>
      </c>
      <c r="AC107" s="5">
        <v>-7</v>
      </c>
      <c r="AD107" s="6"/>
      <c r="AE107" s="5" cm="1">
        <f t="array" ref="AE107:AH107">polysub(H107:K107,polymultdiv(_xlfn.ANCHORARRAY(U107),$F$14:$I$14,_xlfn.ANCHORARRAY($J$3),$E$3),$E$3)</f>
        <v>-14</v>
      </c>
      <c r="AF107" s="5">
        <v>-30</v>
      </c>
      <c r="AG107" s="5">
        <v>23</v>
      </c>
      <c r="AH107" s="5">
        <v>25</v>
      </c>
      <c r="AI107" s="6"/>
      <c r="AJ107" s="5" cm="1">
        <f t="array" ref="AJ107:AM107">decompose_poly(_xlfn.ANCHORARRAY(AE107),$E$3,2*Constants!$D$10,"low")</f>
        <v>7</v>
      </c>
      <c r="AK107" s="5">
        <v>-9</v>
      </c>
      <c r="AL107" s="5">
        <v>3</v>
      </c>
      <c r="AM107" s="5">
        <v>5</v>
      </c>
      <c r="AO107" s="33" t="str" cm="1">
        <f t="array" ref="AO107">InfinityNorm(Z107:AC108)&amp;"&gt;="&amp;Constants!$D$8-Constants!$D$16</f>
        <v>10&gt;=11</v>
      </c>
      <c r="AP107" s="33"/>
      <c r="AQ107" s="33" t="b" cm="1">
        <f t="array" ref="AQ107">NOT(OR(InfinityNorm(Z107:AC108)&gt;=Constants!$D$8-Constants!$D$16,InfinityNorm(AJ107:AM108)&gt;=Constants!$D$10-Constants!$D$16))</f>
        <v>0</v>
      </c>
      <c r="AR107" s="33"/>
      <c r="AS107" s="40">
        <f t="shared" ref="AS107" si="25">IF(AQ107,1,0)</f>
        <v>0</v>
      </c>
      <c r="AT107" s="1"/>
      <c r="AU107" s="1"/>
      <c r="AW107" s="1"/>
      <c r="AX107" s="1"/>
      <c r="AY107" s="1"/>
    </row>
    <row r="108" spans="2:51" ht="18" customHeight="1" x14ac:dyDescent="0.3">
      <c r="B108" s="33"/>
      <c r="C108" s="5" cm="1">
        <f t="array" ref="C108:F108">PRNG_rnd_poly(4,B107*2+1,Constants!$D$8)</f>
        <v>-9</v>
      </c>
      <c r="D108" s="5">
        <v>7</v>
      </c>
      <c r="E108" s="5">
        <v>5</v>
      </c>
      <c r="F108" s="5">
        <v>11</v>
      </c>
      <c r="G108" s="6"/>
      <c r="H108" s="5">
        <v>29</v>
      </c>
      <c r="I108" s="5">
        <v>-26</v>
      </c>
      <c r="J108" s="5">
        <v>14</v>
      </c>
      <c r="K108" s="5">
        <v>2</v>
      </c>
      <c r="L108" s="6"/>
      <c r="M108" s="5" cm="1">
        <f t="array" ref="M108:P108">decompose_poly(H108:K108,$E$3,2*Constants!$D$10,"high")</f>
        <v>1</v>
      </c>
      <c r="N108" s="5">
        <v>2</v>
      </c>
      <c r="O108" s="5">
        <v>1</v>
      </c>
      <c r="P108" s="5">
        <v>0</v>
      </c>
      <c r="Q108" s="6"/>
      <c r="R108" s="11" t="str" cm="1">
        <f t="array" ref="R108">mm3_hash($V$3&amp;_xlfn.TEXTJOIN(",",TRUE,M107:P108))</f>
        <v>257744D4</v>
      </c>
      <c r="S108" s="6"/>
      <c r="T108" s="6"/>
      <c r="U108" s="6"/>
      <c r="V108" s="6"/>
      <c r="W108" s="6"/>
      <c r="X108" s="6"/>
      <c r="Y108" s="6"/>
      <c r="Z108" s="5" cm="1">
        <f t="array" ref="Z108:AC108">polyadd(C108:F108,polymultdiv($F$11:$I$11,_xlfn.ANCHORARRAY(U107),_xlfn.ANCHORARRAY($J$3),$E$3),$E$3)</f>
        <v>-9</v>
      </c>
      <c r="AA108" s="5">
        <v>5</v>
      </c>
      <c r="AB108" s="5">
        <v>6</v>
      </c>
      <c r="AC108" s="5">
        <v>10</v>
      </c>
      <c r="AD108" s="6"/>
      <c r="AE108" s="5" cm="1">
        <f t="array" ref="AE108:AH108">polysub(H108:K108,polymultdiv(_xlfn.ANCHORARRAY(U107),$F$15:$I$15,_xlfn.ANCHORARRAY($J$3),$E$3),$E$3)</f>
        <v>28</v>
      </c>
      <c r="AF108" s="5">
        <v>-26</v>
      </c>
      <c r="AG108" s="5">
        <v>13</v>
      </c>
      <c r="AH108" s="5">
        <v>2</v>
      </c>
      <c r="AI108" s="6"/>
      <c r="AJ108" s="5" cm="1">
        <f t="array" ref="AJ108:AM108">decompose_poly(_xlfn.ANCHORARRAY(AE108),$E$3,2*Constants!$D$10,"low")</f>
        <v>8</v>
      </c>
      <c r="AK108" s="5">
        <v>-5</v>
      </c>
      <c r="AL108" s="5">
        <v>-7</v>
      </c>
      <c r="AM108" s="5">
        <v>2</v>
      </c>
      <c r="AO108" s="33" t="str" cm="1">
        <f t="array" ref="AO108">InfinityNorm(AJ107:AM108)&amp;"&gt;="&amp;Constants!$D$10-Constants!$D$16</f>
        <v>9&gt;=8</v>
      </c>
      <c r="AP108" s="33"/>
      <c r="AQ108" s="33"/>
      <c r="AR108" s="33"/>
      <c r="AS108" s="40"/>
      <c r="AT108" s="1"/>
      <c r="AU108" s="1"/>
      <c r="AW108" s="1"/>
      <c r="AX108" s="1"/>
      <c r="AY108" s="1"/>
    </row>
    <row r="109" spans="2:51" ht="18" customHeight="1" x14ac:dyDescent="0.3">
      <c r="AT109" s="1"/>
      <c r="AU109" s="1"/>
      <c r="AW109" s="1"/>
      <c r="AX109" s="1"/>
      <c r="AY109" s="1"/>
    </row>
    <row r="110" spans="2:51" ht="18" customHeight="1" x14ac:dyDescent="0.3">
      <c r="B110" s="33">
        <v>28</v>
      </c>
      <c r="C110" s="5" cm="1">
        <f t="array" ref="C110:F110">PRNG_rnd_poly(4,B110*2,Constants!$D$8)</f>
        <v>-3</v>
      </c>
      <c r="D110" s="5">
        <v>-2</v>
      </c>
      <c r="E110" s="5">
        <v>-1</v>
      </c>
      <c r="F110" s="5">
        <v>10</v>
      </c>
      <c r="G110" s="6"/>
      <c r="H110" s="5" cm="1">
        <f t="array" ref="H110:K111">poly_mv_mult_div($F$6:$I$6,$K$6:$N$6,$F$7:$I$7,$K$7:$N$7,C110:F110,C111:F111,_xlfn.ANCHORARRAY($J$3),$E$3)</f>
        <v>14</v>
      </c>
      <c r="I110" s="5">
        <v>-15</v>
      </c>
      <c r="J110" s="5">
        <v>27</v>
      </c>
      <c r="K110" s="5">
        <v>20</v>
      </c>
      <c r="L110" s="6"/>
      <c r="M110" s="5" cm="1">
        <f t="array" ref="M110:P110">decompose_poly(H110:K110,$E$3,2*Constants!$D$10,"high")</f>
        <v>1</v>
      </c>
      <c r="N110" s="5">
        <v>2</v>
      </c>
      <c r="O110" s="5">
        <v>1</v>
      </c>
      <c r="P110" s="5">
        <v>1</v>
      </c>
      <c r="Q110" s="6"/>
      <c r="R110" s="33" t="s">
        <v>14</v>
      </c>
      <c r="S110" s="33"/>
      <c r="T110" s="6"/>
      <c r="U110" s="5" cm="1">
        <f t="array" ref="U110:X110">SampleInBall(4,2,R111)</f>
        <v>-1</v>
      </c>
      <c r="V110" s="5">
        <v>0</v>
      </c>
      <c r="W110" s="5">
        <v>0</v>
      </c>
      <c r="X110" s="5">
        <v>1</v>
      </c>
      <c r="Y110" s="6"/>
      <c r="Z110" s="5" cm="1">
        <f t="array" ref="Z110:AC110">polyadd(C110:F110,polymultdiv($F$10:$I$10,_xlfn.ANCHORARRAY(U110),_xlfn.ANCHORARRAY($J$3),$E$3),$E$3)</f>
        <v>-4</v>
      </c>
      <c r="AA110" s="5">
        <v>-3</v>
      </c>
      <c r="AB110" s="5">
        <v>-1</v>
      </c>
      <c r="AC110" s="5">
        <v>10</v>
      </c>
      <c r="AD110" s="6"/>
      <c r="AE110" s="5" cm="1">
        <f t="array" ref="AE110:AH110">polysub(H110:K110,polymultdiv(_xlfn.ANCHORARRAY(U110),$F$14:$I$14,_xlfn.ANCHORARRAY($J$3),$E$3),$E$3)</f>
        <v>14</v>
      </c>
      <c r="AF110" s="5">
        <v>-15</v>
      </c>
      <c r="AG110" s="5">
        <v>28</v>
      </c>
      <c r="AH110" s="5">
        <v>19</v>
      </c>
      <c r="AI110" s="6"/>
      <c r="AJ110" s="5" cm="1">
        <f t="array" ref="AJ110:AM110">decompose_poly(_xlfn.ANCHORARRAY(AE110),$E$3,2*Constants!$D$10,"low")</f>
        <v>-6</v>
      </c>
      <c r="AK110" s="5">
        <v>6</v>
      </c>
      <c r="AL110" s="5">
        <v>8</v>
      </c>
      <c r="AM110" s="5">
        <v>-1</v>
      </c>
      <c r="AO110" s="33" t="str" cm="1">
        <f t="array" ref="AO110">InfinityNorm(Z110:AC111)&amp;"&gt;="&amp;Constants!$D$8-Constants!$D$16</f>
        <v>10&gt;=11</v>
      </c>
      <c r="AP110" s="33"/>
      <c r="AQ110" s="33" t="b" cm="1">
        <f t="array" ref="AQ110">NOT(OR(InfinityNorm(Z110:AC111)&gt;=Constants!$D$8-Constants!$D$16,InfinityNorm(AJ110:AM111)&gt;=Constants!$D$10-Constants!$D$16))</f>
        <v>0</v>
      </c>
      <c r="AR110" s="33"/>
      <c r="AS110" s="40">
        <f t="shared" ref="AS110" si="26">IF(AQ110,1,0)</f>
        <v>0</v>
      </c>
      <c r="AT110" s="1"/>
      <c r="AU110" s="1"/>
      <c r="AW110" s="1"/>
      <c r="AX110" s="1"/>
      <c r="AY110" s="1"/>
    </row>
    <row r="111" spans="2:51" ht="18" customHeight="1" x14ac:dyDescent="0.3">
      <c r="B111" s="33"/>
      <c r="C111" s="5" cm="1">
        <f t="array" ref="C111:F111">PRNG_rnd_poly(4,B110*2+1,Constants!$D$8)</f>
        <v>-7</v>
      </c>
      <c r="D111" s="5">
        <v>11</v>
      </c>
      <c r="E111" s="5">
        <v>6</v>
      </c>
      <c r="F111" s="5">
        <v>-6</v>
      </c>
      <c r="G111" s="6"/>
      <c r="H111" s="5">
        <v>13</v>
      </c>
      <c r="I111" s="5">
        <v>22</v>
      </c>
      <c r="J111" s="5">
        <v>20</v>
      </c>
      <c r="K111" s="5">
        <v>10</v>
      </c>
      <c r="L111" s="6"/>
      <c r="M111" s="5" cm="1">
        <f t="array" ref="M111:P111">decompose_poly(H111:K111,$E$3,2*Constants!$D$10,"high")</f>
        <v>1</v>
      </c>
      <c r="N111" s="5">
        <v>1</v>
      </c>
      <c r="O111" s="5">
        <v>1</v>
      </c>
      <c r="P111" s="5">
        <v>0</v>
      </c>
      <c r="Q111" s="6"/>
      <c r="R111" s="11" t="str" cm="1">
        <f t="array" ref="R111">mm3_hash($V$3&amp;_xlfn.TEXTJOIN(",",TRUE,M110:P111))</f>
        <v>97F3AD21</v>
      </c>
      <c r="S111" s="6"/>
      <c r="T111" s="6"/>
      <c r="U111" s="6"/>
      <c r="V111" s="6"/>
      <c r="W111" s="6"/>
      <c r="X111" s="6"/>
      <c r="Y111" s="6"/>
      <c r="Z111" s="5" cm="1">
        <f t="array" ref="Z111:AC111">polyadd(C111:F111,polymultdiv($F$11:$I$11,_xlfn.ANCHORARRAY(U110),_xlfn.ANCHORARRAY($J$3),$E$3),$E$3)</f>
        <v>-8</v>
      </c>
      <c r="AA111" s="5">
        <v>9</v>
      </c>
      <c r="AB111" s="5">
        <v>6</v>
      </c>
      <c r="AC111" s="5">
        <v>-5</v>
      </c>
      <c r="AD111" s="6"/>
      <c r="AE111" s="5" cm="1">
        <f t="array" ref="AE111:AH111">polysub(H111:K111,polymultdiv(_xlfn.ANCHORARRAY(U110),$F$15:$I$15,_xlfn.ANCHORARRAY($J$3),$E$3),$E$3)</f>
        <v>11</v>
      </c>
      <c r="AF111" s="5">
        <v>21</v>
      </c>
      <c r="AG111" s="5">
        <v>20</v>
      </c>
      <c r="AH111" s="5">
        <v>11</v>
      </c>
      <c r="AI111" s="6"/>
      <c r="AJ111" s="5" cm="1">
        <f t="array" ref="AJ111:AM111">decompose_poly(_xlfn.ANCHORARRAY(AE111),$E$3,2*Constants!$D$10,"low")</f>
        <v>-9</v>
      </c>
      <c r="AK111" s="5">
        <v>1</v>
      </c>
      <c r="AL111" s="5">
        <v>0</v>
      </c>
      <c r="AM111" s="5">
        <v>-9</v>
      </c>
      <c r="AO111" s="33" t="str" cm="1">
        <f t="array" ref="AO111">InfinityNorm(AJ110:AM111)&amp;"&gt;="&amp;Constants!$D$10-Constants!$D$16</f>
        <v>9&gt;=8</v>
      </c>
      <c r="AP111" s="33"/>
      <c r="AQ111" s="33"/>
      <c r="AR111" s="33"/>
      <c r="AS111" s="40"/>
      <c r="AT111" s="1"/>
      <c r="AU111" s="1"/>
      <c r="AW111" s="1"/>
      <c r="AX111" s="1"/>
      <c r="AY111" s="1"/>
    </row>
    <row r="112" spans="2:51" ht="18" customHeight="1" x14ac:dyDescent="0.3">
      <c r="AT112" s="1"/>
      <c r="AU112" s="1"/>
      <c r="AW112" s="1"/>
      <c r="AX112" s="1"/>
      <c r="AY112" s="1"/>
    </row>
    <row r="113" spans="2:51" ht="18" customHeight="1" x14ac:dyDescent="0.3">
      <c r="B113" s="33">
        <v>29</v>
      </c>
      <c r="C113" s="5" cm="1">
        <f t="array" ref="C113:F113">PRNG_rnd_poly(4,B113*2,Constants!$D$8)</f>
        <v>-7</v>
      </c>
      <c r="D113" s="5">
        <v>9</v>
      </c>
      <c r="E113" s="5">
        <v>-7</v>
      </c>
      <c r="F113" s="5">
        <v>-3</v>
      </c>
      <c r="G113" s="6"/>
      <c r="H113" s="5" cm="1">
        <f t="array" ref="H113:K114">poly_mv_mult_div($F$6:$I$6,$K$6:$N$6,$F$7:$I$7,$K$7:$N$7,C113:F113,C114:F114,_xlfn.ANCHORARRAY($J$3),$E$3)</f>
        <v>3</v>
      </c>
      <c r="I113" s="5">
        <v>-2</v>
      </c>
      <c r="J113" s="5">
        <v>11</v>
      </c>
      <c r="K113" s="5">
        <v>-4</v>
      </c>
      <c r="L113" s="6"/>
      <c r="M113" s="5" cm="1">
        <f t="array" ref="M113:P113">decompose_poly(H113:K113,$E$3,2*Constants!$D$10,"high")</f>
        <v>0</v>
      </c>
      <c r="N113" s="5">
        <v>0</v>
      </c>
      <c r="O113" s="5">
        <v>1</v>
      </c>
      <c r="P113" s="5">
        <v>0</v>
      </c>
      <c r="Q113" s="6"/>
      <c r="R113" s="33" t="s">
        <v>14</v>
      </c>
      <c r="S113" s="33"/>
      <c r="T113" s="6"/>
      <c r="U113" s="5" cm="1">
        <f t="array" ref="U113:X113">SampleInBall(4,2,R114)</f>
        <v>0</v>
      </c>
      <c r="V113" s="5">
        <v>0</v>
      </c>
      <c r="W113" s="5">
        <v>-1</v>
      </c>
      <c r="X113" s="5">
        <v>-1</v>
      </c>
      <c r="Y113" s="6"/>
      <c r="Z113" s="5" cm="1">
        <f t="array" ref="Z113:AC113">polyadd(C113:F113,polymultdiv($F$10:$I$10,_xlfn.ANCHORARRAY(U113),_xlfn.ANCHORARRAY($J$3),$E$3),$E$3)</f>
        <v>-6</v>
      </c>
      <c r="AA113" s="5">
        <v>9</v>
      </c>
      <c r="AB113" s="5">
        <v>-7</v>
      </c>
      <c r="AC113" s="5">
        <v>-4</v>
      </c>
      <c r="AD113" s="6"/>
      <c r="AE113" s="5" cm="1">
        <f t="array" ref="AE113:AH113">polysub(H113:K113,polymultdiv(_xlfn.ANCHORARRAY(U113),$F$14:$I$14,_xlfn.ANCHORARRAY($J$3),$E$3),$E$3)</f>
        <v>3</v>
      </c>
      <c r="AF113" s="5">
        <v>-3</v>
      </c>
      <c r="AG113" s="5">
        <v>12</v>
      </c>
      <c r="AH113" s="5">
        <v>-4</v>
      </c>
      <c r="AI113" s="6"/>
      <c r="AJ113" s="5" cm="1">
        <f t="array" ref="AJ113:AM113">decompose_poly(_xlfn.ANCHORARRAY(AE113),$E$3,2*Constants!$D$10,"low")</f>
        <v>3</v>
      </c>
      <c r="AK113" s="5">
        <v>-3</v>
      </c>
      <c r="AL113" s="5">
        <v>-8</v>
      </c>
      <c r="AM113" s="5">
        <v>-4</v>
      </c>
      <c r="AO113" s="33" t="str" cm="1">
        <f t="array" ref="AO113">InfinityNorm(Z113:AC114)&amp;"&gt;="&amp;Constants!$D$8-Constants!$D$16</f>
        <v>9&gt;=11</v>
      </c>
      <c r="AP113" s="33"/>
      <c r="AQ113" s="33" t="b" cm="1">
        <f t="array" ref="AQ113">NOT(OR(InfinityNorm(Z113:AC114)&gt;=Constants!$D$8-Constants!$D$16,InfinityNorm(AJ113:AM114)&gt;=Constants!$D$10-Constants!$D$16))</f>
        <v>0</v>
      </c>
      <c r="AR113" s="33"/>
      <c r="AS113" s="40">
        <f t="shared" ref="AS113" si="27">IF(AQ113,1,0)</f>
        <v>0</v>
      </c>
      <c r="AT113" s="1"/>
      <c r="AU113" s="1"/>
      <c r="AW113" s="1"/>
      <c r="AX113" s="1"/>
      <c r="AY113" s="1"/>
    </row>
    <row r="114" spans="2:51" ht="18" customHeight="1" x14ac:dyDescent="0.3">
      <c r="B114" s="33"/>
      <c r="C114" s="5" cm="1">
        <f t="array" ref="C114:F114">PRNG_rnd_poly(4,B113*2+1,Constants!$D$8)</f>
        <v>-7</v>
      </c>
      <c r="D114" s="5">
        <v>7</v>
      </c>
      <c r="E114" s="5">
        <v>4</v>
      </c>
      <c r="F114" s="5">
        <v>-7</v>
      </c>
      <c r="G114" s="6"/>
      <c r="H114" s="5">
        <v>18</v>
      </c>
      <c r="I114" s="5">
        <v>24</v>
      </c>
      <c r="J114" s="5">
        <v>29</v>
      </c>
      <c r="K114" s="5">
        <v>-24</v>
      </c>
      <c r="L114" s="6"/>
      <c r="M114" s="5" cm="1">
        <f t="array" ref="M114:P114">decompose_poly(H114:K114,$E$3,2*Constants!$D$10,"high")</f>
        <v>1</v>
      </c>
      <c r="N114" s="5">
        <v>1</v>
      </c>
      <c r="O114" s="5">
        <v>1</v>
      </c>
      <c r="P114" s="5">
        <v>2</v>
      </c>
      <c r="Q114" s="6"/>
      <c r="R114" s="11" t="str" cm="1">
        <f t="array" ref="R114">mm3_hash($V$3&amp;_xlfn.TEXTJOIN(",",TRUE,M113:P114))</f>
        <v>A257CF94</v>
      </c>
      <c r="S114" s="6"/>
      <c r="T114" s="6"/>
      <c r="U114" s="6"/>
      <c r="V114" s="6"/>
      <c r="W114" s="6"/>
      <c r="X114" s="6"/>
      <c r="Y114" s="6"/>
      <c r="Z114" s="5" cm="1">
        <f t="array" ref="Z114:AC114">polyadd(C114:F114,polymultdiv($F$11:$I$11,_xlfn.ANCHORARRAY(U113),_xlfn.ANCHORARRAY($J$3),$E$3),$E$3)</f>
        <v>-5</v>
      </c>
      <c r="AA114" s="5">
        <v>7</v>
      </c>
      <c r="AB114" s="5">
        <v>3</v>
      </c>
      <c r="AC114" s="5">
        <v>-8</v>
      </c>
      <c r="AD114" s="6"/>
      <c r="AE114" s="5" cm="1">
        <f t="array" ref="AE114:AH114">polysub(H114:K114,polymultdiv(_xlfn.ANCHORARRAY(U113),$F$15:$I$15,_xlfn.ANCHORARRAY($J$3),$E$3),$E$3)</f>
        <v>19</v>
      </c>
      <c r="AF114" s="5">
        <v>24</v>
      </c>
      <c r="AG114" s="5">
        <v>28</v>
      </c>
      <c r="AH114" s="5">
        <v>-26</v>
      </c>
      <c r="AI114" s="6"/>
      <c r="AJ114" s="5" cm="1">
        <f t="array" ref="AJ114:AM114">decompose_poly(_xlfn.ANCHORARRAY(AE114),$E$3,2*Constants!$D$10,"low")</f>
        <v>-1</v>
      </c>
      <c r="AK114" s="5">
        <v>4</v>
      </c>
      <c r="AL114" s="5">
        <v>8</v>
      </c>
      <c r="AM114" s="5">
        <v>-5</v>
      </c>
      <c r="AO114" s="33" t="str" cm="1">
        <f t="array" ref="AO114">InfinityNorm(AJ113:AM114)&amp;"&gt;="&amp;Constants!$D$10-Constants!$D$16</f>
        <v>8&gt;=8</v>
      </c>
      <c r="AP114" s="33"/>
      <c r="AQ114" s="33"/>
      <c r="AR114" s="33"/>
      <c r="AS114" s="40"/>
      <c r="AT114" s="1"/>
      <c r="AU114" s="1"/>
      <c r="AW114" s="1"/>
      <c r="AX114" s="1"/>
      <c r="AY114" s="1"/>
    </row>
    <row r="115" spans="2:51" ht="18" customHeight="1" x14ac:dyDescent="0.3">
      <c r="AT115" s="1"/>
      <c r="AU115" s="1"/>
      <c r="AW115" s="1"/>
      <c r="AX115" s="1"/>
      <c r="AY115" s="1"/>
    </row>
    <row r="116" spans="2:51" ht="18" customHeight="1" x14ac:dyDescent="0.3">
      <c r="B116" s="33">
        <v>30</v>
      </c>
      <c r="C116" s="5" cm="1">
        <f t="array" ref="C116:F116">PRNG_rnd_poly(4,B116*2,Constants!$D$8)</f>
        <v>-6</v>
      </c>
      <c r="D116" s="5">
        <v>4</v>
      </c>
      <c r="E116" s="5">
        <v>-10</v>
      </c>
      <c r="F116" s="5">
        <v>-9</v>
      </c>
      <c r="G116" s="6"/>
      <c r="H116" s="5" cm="1">
        <f t="array" ref="H116:K117">poly_mv_mult_div($F$6:$I$6,$K$6:$N$6,$F$7:$I$7,$K$7:$N$7,C116:F116,C117:F117,_xlfn.ANCHORARRAY($J$3),$E$3)</f>
        <v>0</v>
      </c>
      <c r="I116" s="5">
        <v>-1</v>
      </c>
      <c r="J116" s="5">
        <v>17</v>
      </c>
      <c r="K116" s="5">
        <v>2</v>
      </c>
      <c r="L116" s="6"/>
      <c r="M116" s="5" cm="1">
        <f t="array" ref="M116:P116">decompose_poly(H116:K116,$E$3,2*Constants!$D$10,"high")</f>
        <v>0</v>
      </c>
      <c r="N116" s="5">
        <v>0</v>
      </c>
      <c r="O116" s="5">
        <v>1</v>
      </c>
      <c r="P116" s="5">
        <v>0</v>
      </c>
      <c r="Q116" s="6"/>
      <c r="R116" s="33" t="s">
        <v>14</v>
      </c>
      <c r="S116" s="33"/>
      <c r="T116" s="6"/>
      <c r="U116" s="5" cm="1">
        <f t="array" ref="U116:X116">SampleInBall(4,2,R117)</f>
        <v>0</v>
      </c>
      <c r="V116" s="5">
        <v>-1</v>
      </c>
      <c r="W116" s="5">
        <v>0</v>
      </c>
      <c r="X116" s="5">
        <v>1</v>
      </c>
      <c r="Y116" s="6"/>
      <c r="Z116" s="5" cm="1">
        <f t="array" ref="Z116:AC116">polyadd(C116:F116,polymultdiv($F$10:$I$10,_xlfn.ANCHORARRAY(U116),_xlfn.ANCHORARRAY($J$3),$E$3),$E$3)</f>
        <v>-7</v>
      </c>
      <c r="AA116" s="5">
        <v>4</v>
      </c>
      <c r="AB116" s="5">
        <v>-11</v>
      </c>
      <c r="AC116" s="5">
        <v>-9</v>
      </c>
      <c r="AD116" s="6"/>
      <c r="AE116" s="5" cm="1">
        <f t="array" ref="AE116:AH116">polysub(H116:K116,polymultdiv(_xlfn.ANCHORARRAY(U116),$F$14:$I$14,_xlfn.ANCHORARRAY($J$3),$E$3),$E$3)</f>
        <v>-1</v>
      </c>
      <c r="AF116" s="5">
        <v>1</v>
      </c>
      <c r="AG116" s="5">
        <v>16</v>
      </c>
      <c r="AH116" s="5">
        <v>2</v>
      </c>
      <c r="AI116" s="6"/>
      <c r="AJ116" s="5" cm="1">
        <f t="array" ref="AJ116:AM116">decompose_poly(_xlfn.ANCHORARRAY(AE116),$E$3,2*Constants!$D$10,"low")</f>
        <v>-1</v>
      </c>
      <c r="AK116" s="5">
        <v>1</v>
      </c>
      <c r="AL116" s="5">
        <v>-4</v>
      </c>
      <c r="AM116" s="5">
        <v>2</v>
      </c>
      <c r="AO116" s="33" t="str" cm="1">
        <f t="array" ref="AO116">InfinityNorm(Z116:AC117)&amp;"&gt;="&amp;Constants!$D$8-Constants!$D$16</f>
        <v>11&gt;=11</v>
      </c>
      <c r="AP116" s="33"/>
      <c r="AQ116" s="33" t="b" cm="1">
        <f t="array" ref="AQ116">NOT(OR(InfinityNorm(Z116:AC117)&gt;=Constants!$D$8-Constants!$D$16,InfinityNorm(AJ116:AM117)&gt;=Constants!$D$10-Constants!$D$16))</f>
        <v>0</v>
      </c>
      <c r="AR116" s="33"/>
      <c r="AS116" s="40">
        <f t="shared" ref="AS116" si="28">IF(AQ116,1,0)</f>
        <v>0</v>
      </c>
      <c r="AT116" s="1"/>
      <c r="AU116" s="1"/>
      <c r="AW116" s="1"/>
      <c r="AX116" s="1"/>
      <c r="AY116" s="1"/>
    </row>
    <row r="117" spans="2:51" ht="18" customHeight="1" x14ac:dyDescent="0.3">
      <c r="B117" s="33"/>
      <c r="C117" s="5" cm="1">
        <f t="array" ref="C117:F117">PRNG_rnd_poly(4,B116*2+1,Constants!$D$8)</f>
        <v>-3</v>
      </c>
      <c r="D117" s="5">
        <v>12</v>
      </c>
      <c r="E117" s="5">
        <v>4</v>
      </c>
      <c r="F117" s="5">
        <v>12</v>
      </c>
      <c r="G117" s="6"/>
      <c r="H117" s="5">
        <v>3</v>
      </c>
      <c r="I117" s="5">
        <v>-3</v>
      </c>
      <c r="J117" s="5">
        <v>3</v>
      </c>
      <c r="K117" s="5">
        <v>-2</v>
      </c>
      <c r="L117" s="6"/>
      <c r="M117" s="5" cm="1">
        <f t="array" ref="M117:P117">decompose_poly(H117:K117,$E$3,2*Constants!$D$10,"high")</f>
        <v>0</v>
      </c>
      <c r="N117" s="5">
        <v>0</v>
      </c>
      <c r="O117" s="5">
        <v>0</v>
      </c>
      <c r="P117" s="5">
        <v>0</v>
      </c>
      <c r="Q117" s="6"/>
      <c r="R117" s="11" t="str" cm="1">
        <f t="array" ref="R117">mm3_hash($V$3&amp;_xlfn.TEXTJOIN(",",TRUE,M116:P117))</f>
        <v>8B0C61D5</v>
      </c>
      <c r="S117" s="6"/>
      <c r="T117" s="6"/>
      <c r="U117" s="6"/>
      <c r="V117" s="6"/>
      <c r="W117" s="6"/>
      <c r="X117" s="6"/>
      <c r="Y117" s="6"/>
      <c r="Z117" s="5" cm="1">
        <f t="array" ref="Z117:AC117">polyadd(C117:F117,polymultdiv($F$11:$I$11,_xlfn.ANCHORARRAY(U116),_xlfn.ANCHORARRAY($J$3),$E$3),$E$3)</f>
        <v>-5</v>
      </c>
      <c r="AA117" s="5">
        <v>11</v>
      </c>
      <c r="AB117" s="5">
        <v>4</v>
      </c>
      <c r="AC117" s="5">
        <v>11</v>
      </c>
      <c r="AD117" s="6"/>
      <c r="AE117" s="5" cm="1">
        <f t="array" ref="AE117:AH117">polysub(H117:K117,polymultdiv(_xlfn.ANCHORARRAY(U116),$F$15:$I$15,_xlfn.ANCHORARRAY($J$3),$E$3),$E$3)</f>
        <v>2</v>
      </c>
      <c r="AF117" s="5">
        <v>-4</v>
      </c>
      <c r="AG117" s="5">
        <v>2</v>
      </c>
      <c r="AH117" s="5">
        <v>-1</v>
      </c>
      <c r="AI117" s="6"/>
      <c r="AJ117" s="5" cm="1">
        <f t="array" ref="AJ117:AM117">decompose_poly(_xlfn.ANCHORARRAY(AE117),$E$3,2*Constants!$D$10,"low")</f>
        <v>2</v>
      </c>
      <c r="AK117" s="5">
        <v>-4</v>
      </c>
      <c r="AL117" s="5">
        <v>2</v>
      </c>
      <c r="AM117" s="5">
        <v>-1</v>
      </c>
      <c r="AO117" s="33" t="str" cm="1">
        <f t="array" ref="AO117">InfinityNorm(AJ116:AM117)&amp;"&gt;="&amp;Constants!$D$10-Constants!$D$16</f>
        <v>4&gt;=8</v>
      </c>
      <c r="AP117" s="33"/>
      <c r="AQ117" s="33"/>
      <c r="AR117" s="33"/>
      <c r="AS117" s="40"/>
      <c r="AT117" s="1"/>
      <c r="AU117" s="1"/>
      <c r="AW117" s="1"/>
      <c r="AX117" s="1"/>
      <c r="AY117" s="1"/>
    </row>
    <row r="118" spans="2:51" ht="18" customHeight="1" x14ac:dyDescent="0.3">
      <c r="AT118" s="1"/>
      <c r="AU118" s="1"/>
      <c r="AW118" s="1"/>
      <c r="AX118" s="1"/>
      <c r="AY118" s="1"/>
    </row>
    <row r="119" spans="2:51" ht="18" customHeight="1" x14ac:dyDescent="0.3">
      <c r="B119" s="33">
        <v>31</v>
      </c>
      <c r="C119" s="5" cm="1">
        <f t="array" ref="C119:F119">PRNG_rnd_poly(4,B119*2,Constants!$D$8)</f>
        <v>1</v>
      </c>
      <c r="D119" s="5">
        <v>-7</v>
      </c>
      <c r="E119" s="5">
        <v>-6</v>
      </c>
      <c r="F119" s="5">
        <v>4</v>
      </c>
      <c r="G119" s="6"/>
      <c r="H119" s="5" cm="1">
        <f t="array" ref="H119:K120">poly_mv_mult_div($F$6:$I$6,$K$6:$N$6,$F$7:$I$7,$K$7:$N$7,C119:F119,C120:F120,_xlfn.ANCHORARRAY($J$3),$E$3)</f>
        <v>21</v>
      </c>
      <c r="I119" s="5">
        <v>-18</v>
      </c>
      <c r="J119" s="5">
        <v>27</v>
      </c>
      <c r="K119" s="5">
        <v>5</v>
      </c>
      <c r="L119" s="6"/>
      <c r="M119" s="5" cm="1">
        <f t="array" ref="M119:P119">decompose_poly(H119:K119,$E$3,2*Constants!$D$10,"high")</f>
        <v>1</v>
      </c>
      <c r="N119" s="5">
        <v>2</v>
      </c>
      <c r="O119" s="5">
        <v>1</v>
      </c>
      <c r="P119" s="5">
        <v>0</v>
      </c>
      <c r="Q119" s="6"/>
      <c r="R119" s="33" t="s">
        <v>14</v>
      </c>
      <c r="S119" s="33"/>
      <c r="T119" s="6"/>
      <c r="U119" s="5" cm="1">
        <f t="array" ref="U119:X119">SampleInBall(4,2,R120)</f>
        <v>0</v>
      </c>
      <c r="V119" s="5">
        <v>1</v>
      </c>
      <c r="W119" s="5">
        <v>0</v>
      </c>
      <c r="X119" s="5">
        <v>-1</v>
      </c>
      <c r="Y119" s="6"/>
      <c r="Z119" s="5" cm="1">
        <f t="array" ref="Z119:AC119">polyadd(C119:F119,polymultdiv($F$10:$I$10,_xlfn.ANCHORARRAY(U119),_xlfn.ANCHORARRAY($J$3),$E$3),$E$3)</f>
        <v>2</v>
      </c>
      <c r="AA119" s="5">
        <v>-7</v>
      </c>
      <c r="AB119" s="5">
        <v>-5</v>
      </c>
      <c r="AC119" s="5">
        <v>4</v>
      </c>
      <c r="AD119" s="6"/>
      <c r="AE119" s="5" cm="1">
        <f t="array" ref="AE119:AH119">polysub(H119:K119,polymultdiv(_xlfn.ANCHORARRAY(U119),$F$14:$I$14,_xlfn.ANCHORARRAY($J$3),$E$3),$E$3)</f>
        <v>22</v>
      </c>
      <c r="AF119" s="5">
        <v>-20</v>
      </c>
      <c r="AG119" s="5">
        <v>28</v>
      </c>
      <c r="AH119" s="5">
        <v>5</v>
      </c>
      <c r="AI119" s="6"/>
      <c r="AJ119" s="5" cm="1">
        <f t="array" ref="AJ119:AM119">decompose_poly(_xlfn.ANCHORARRAY(AE119),$E$3,2*Constants!$D$10,"low")</f>
        <v>2</v>
      </c>
      <c r="AK119" s="5">
        <v>1</v>
      </c>
      <c r="AL119" s="5">
        <v>8</v>
      </c>
      <c r="AM119" s="5">
        <v>5</v>
      </c>
      <c r="AO119" s="33" t="str" cm="1">
        <f t="array" ref="AO119">InfinityNorm(Z119:AC120)&amp;"&gt;="&amp;Constants!$D$8-Constants!$D$16</f>
        <v>10&gt;=11</v>
      </c>
      <c r="AP119" s="33"/>
      <c r="AQ119" s="33" t="b" cm="1">
        <f t="array" ref="AQ119">NOT(OR(InfinityNorm(Z119:AC120)&gt;=Constants!$D$8-Constants!$D$16,InfinityNorm(AJ119:AM120)&gt;=Constants!$D$10-Constants!$D$16))</f>
        <v>0</v>
      </c>
      <c r="AR119" s="33"/>
      <c r="AS119" s="40">
        <f t="shared" ref="AS119" si="29">IF(AQ119,1,0)</f>
        <v>0</v>
      </c>
      <c r="AT119" s="1"/>
      <c r="AU119" s="1"/>
      <c r="AW119" s="1"/>
      <c r="AX119" s="1"/>
      <c r="AY119" s="1"/>
    </row>
    <row r="120" spans="2:51" ht="18" customHeight="1" x14ac:dyDescent="0.3">
      <c r="B120" s="33"/>
      <c r="C120" s="5" cm="1">
        <f t="array" ref="C120:F120">PRNG_rnd_poly(4,B119*2+1,Constants!$D$8)</f>
        <v>4</v>
      </c>
      <c r="D120" s="5">
        <v>3</v>
      </c>
      <c r="E120" s="5">
        <v>10</v>
      </c>
      <c r="F120" s="5">
        <v>5</v>
      </c>
      <c r="G120" s="6"/>
      <c r="H120" s="5">
        <v>8</v>
      </c>
      <c r="I120" s="5">
        <v>7</v>
      </c>
      <c r="J120" s="5">
        <v>-3</v>
      </c>
      <c r="K120" s="5">
        <v>-2</v>
      </c>
      <c r="L120" s="6"/>
      <c r="M120" s="5" cm="1">
        <f t="array" ref="M120:P120">decompose_poly(H120:K120,$E$3,2*Constants!$D$10,"high")</f>
        <v>0</v>
      </c>
      <c r="N120" s="5">
        <v>0</v>
      </c>
      <c r="O120" s="5">
        <v>0</v>
      </c>
      <c r="P120" s="5">
        <v>0</v>
      </c>
      <c r="Q120" s="6"/>
      <c r="R120" s="11" t="str" cm="1">
        <f t="array" ref="R120">mm3_hash($V$3&amp;_xlfn.TEXTJOIN(",",TRUE,M119:P120))</f>
        <v>B4A6618D</v>
      </c>
      <c r="S120" s="6"/>
      <c r="T120" s="6"/>
      <c r="U120" s="6"/>
      <c r="V120" s="6"/>
      <c r="W120" s="6"/>
      <c r="X120" s="6"/>
      <c r="Y120" s="6"/>
      <c r="Z120" s="5" cm="1">
        <f t="array" ref="Z120:AC120">polyadd(C120:F120,polymultdiv($F$11:$I$11,_xlfn.ANCHORARRAY(U119),_xlfn.ANCHORARRAY($J$3),$E$3),$E$3)</f>
        <v>6</v>
      </c>
      <c r="AA120" s="5">
        <v>4</v>
      </c>
      <c r="AB120" s="5">
        <v>10</v>
      </c>
      <c r="AC120" s="5">
        <v>6</v>
      </c>
      <c r="AD120" s="6"/>
      <c r="AE120" s="5" cm="1">
        <f t="array" ref="AE120:AH120">polysub(H120:K120,polymultdiv(_xlfn.ANCHORARRAY(U119),$F$15:$I$15,_xlfn.ANCHORARRAY($J$3),$E$3),$E$3)</f>
        <v>9</v>
      </c>
      <c r="AF120" s="5">
        <v>8</v>
      </c>
      <c r="AG120" s="5">
        <v>-2</v>
      </c>
      <c r="AH120" s="5">
        <v>-3</v>
      </c>
      <c r="AI120" s="6"/>
      <c r="AJ120" s="5" cm="1">
        <f t="array" ref="AJ120:AM120">decompose_poly(_xlfn.ANCHORARRAY(AE120),$E$3,2*Constants!$D$10,"low")</f>
        <v>9</v>
      </c>
      <c r="AK120" s="5">
        <v>8</v>
      </c>
      <c r="AL120" s="5">
        <v>-2</v>
      </c>
      <c r="AM120" s="5">
        <v>-3</v>
      </c>
      <c r="AO120" s="33" t="str" cm="1">
        <f t="array" ref="AO120">InfinityNorm(AJ119:AM120)&amp;"&gt;="&amp;Constants!$D$10-Constants!$D$16</f>
        <v>9&gt;=8</v>
      </c>
      <c r="AP120" s="33"/>
      <c r="AQ120" s="33"/>
      <c r="AR120" s="33"/>
      <c r="AS120" s="40"/>
      <c r="AT120" s="1"/>
      <c r="AU120" s="1"/>
      <c r="AW120" s="1"/>
      <c r="AX120" s="1"/>
      <c r="AY120" s="1"/>
    </row>
    <row r="121" spans="2:51" ht="18" customHeight="1" x14ac:dyDescent="0.3">
      <c r="AT121" s="1"/>
      <c r="AU121" s="1"/>
      <c r="AW121" s="1"/>
      <c r="AX121" s="1"/>
      <c r="AY121" s="1"/>
    </row>
    <row r="122" spans="2:51" ht="18" customHeight="1" x14ac:dyDescent="0.3">
      <c r="B122" s="33">
        <v>32</v>
      </c>
      <c r="C122" s="5" cm="1">
        <f t="array" ref="C122:F122">PRNG_rnd_poly(4,B122*2,Constants!$D$8)</f>
        <v>10</v>
      </c>
      <c r="D122" s="5">
        <v>-5</v>
      </c>
      <c r="E122" s="5">
        <v>-5</v>
      </c>
      <c r="F122" s="5">
        <v>7</v>
      </c>
      <c r="G122" s="6"/>
      <c r="H122" s="5" cm="1">
        <f t="array" ref="H122:K123">poly_mv_mult_div($F$6:$I$6,$K$6:$N$6,$F$7:$I$7,$K$7:$N$7,C122:F122,C123:F123,_xlfn.ANCHORARRAY($J$3),$E$3)</f>
        <v>-4</v>
      </c>
      <c r="I122" s="5">
        <v>14</v>
      </c>
      <c r="J122" s="5">
        <v>24</v>
      </c>
      <c r="K122" s="5">
        <v>15</v>
      </c>
      <c r="L122" s="6"/>
      <c r="M122" s="5" cm="1">
        <f t="array" ref="M122:P122">decompose_poly(H122:K122,$E$3,2*Constants!$D$10,"high")</f>
        <v>0</v>
      </c>
      <c r="N122" s="5">
        <v>1</v>
      </c>
      <c r="O122" s="5">
        <v>1</v>
      </c>
      <c r="P122" s="5">
        <v>1</v>
      </c>
      <c r="Q122" s="6"/>
      <c r="R122" s="33" t="s">
        <v>14</v>
      </c>
      <c r="S122" s="33"/>
      <c r="T122" s="6"/>
      <c r="U122" s="5" cm="1">
        <f t="array" ref="U122:X122">SampleInBall(4,2,R123)</f>
        <v>-1</v>
      </c>
      <c r="V122" s="5">
        <v>-1</v>
      </c>
      <c r="W122" s="5">
        <v>0</v>
      </c>
      <c r="X122" s="5">
        <v>0</v>
      </c>
      <c r="Y122" s="6"/>
      <c r="Z122" s="5" cm="1">
        <f t="array" ref="Z122:AC122">polyadd(C122:F122,polymultdiv($F$10:$I$10,_xlfn.ANCHORARRAY(U122),_xlfn.ANCHORARRAY($J$3),$E$3),$E$3)</f>
        <v>10</v>
      </c>
      <c r="AA122" s="5">
        <v>-6</v>
      </c>
      <c r="AB122" s="5">
        <v>-6</v>
      </c>
      <c r="AC122" s="5">
        <v>7</v>
      </c>
      <c r="AD122" s="6"/>
      <c r="AE122" s="5" cm="1">
        <f t="array" ref="AE122:AH122">polysub(H122:K122,polymultdiv(_xlfn.ANCHORARRAY(U122),$F$14:$I$14,_xlfn.ANCHORARRAY($J$3),$E$3),$E$3)</f>
        <v>-3</v>
      </c>
      <c r="AF122" s="5">
        <v>14</v>
      </c>
      <c r="AG122" s="5">
        <v>24</v>
      </c>
      <c r="AH122" s="5">
        <v>16</v>
      </c>
      <c r="AI122" s="6"/>
      <c r="AJ122" s="5" cm="1">
        <f t="array" ref="AJ122:AM122">decompose_poly(_xlfn.ANCHORARRAY(AE122),$E$3,2*Constants!$D$10,"low")</f>
        <v>-3</v>
      </c>
      <c r="AK122" s="5">
        <v>-6</v>
      </c>
      <c r="AL122" s="5">
        <v>4</v>
      </c>
      <c r="AM122" s="5">
        <v>-4</v>
      </c>
      <c r="AO122" s="33" t="str" cm="1">
        <f t="array" ref="AO122">InfinityNorm(Z122:AC123)&amp;"&gt;="&amp;Constants!$D$8-Constants!$D$16</f>
        <v>10&gt;=11</v>
      </c>
      <c r="AP122" s="33"/>
      <c r="AQ122" s="33" t="b" cm="1">
        <f t="array" ref="AQ122">NOT(OR(InfinityNorm(Z122:AC123)&gt;=Constants!$D$8-Constants!$D$16,InfinityNorm(AJ122:AM123)&gt;=Constants!$D$10-Constants!$D$16))</f>
        <v>1</v>
      </c>
      <c r="AR122" s="33"/>
      <c r="AS122" s="40">
        <f t="shared" ref="AS122" si="30">IF(AQ122,1,0)</f>
        <v>1</v>
      </c>
      <c r="AT122" s="1"/>
      <c r="AU122" s="1"/>
      <c r="AW122" s="1"/>
      <c r="AX122" s="1"/>
      <c r="AY122" s="1"/>
    </row>
    <row r="123" spans="2:51" ht="18" customHeight="1" x14ac:dyDescent="0.3">
      <c r="B123" s="33"/>
      <c r="C123" s="5" cm="1">
        <f t="array" ref="C123:F123">PRNG_rnd_poly(4,B122*2+1,Constants!$D$8)</f>
        <v>-7</v>
      </c>
      <c r="D123" s="5">
        <v>9</v>
      </c>
      <c r="E123" s="5">
        <v>-4</v>
      </c>
      <c r="F123" s="5">
        <v>9</v>
      </c>
      <c r="G123" s="6"/>
      <c r="H123" s="5">
        <v>20</v>
      </c>
      <c r="I123" s="5">
        <v>22</v>
      </c>
      <c r="J123" s="5">
        <v>-22</v>
      </c>
      <c r="K123" s="5">
        <v>22</v>
      </c>
      <c r="L123" s="6"/>
      <c r="M123" s="5" cm="1">
        <f t="array" ref="M123:P123">decompose_poly(H123:K123,$E$3,2*Constants!$D$10,"high")</f>
        <v>1</v>
      </c>
      <c r="N123" s="5">
        <v>1</v>
      </c>
      <c r="O123" s="5">
        <v>2</v>
      </c>
      <c r="P123" s="5">
        <v>1</v>
      </c>
      <c r="Q123" s="6"/>
      <c r="R123" s="11" t="str" cm="1">
        <f t="array" ref="R123">mm3_hash($V$3&amp;_xlfn.TEXTJOIN(",",TRUE,M122:P123))</f>
        <v>7EAF504E</v>
      </c>
      <c r="S123" s="6"/>
      <c r="T123" s="6"/>
      <c r="U123" s="6"/>
      <c r="V123" s="6"/>
      <c r="W123" s="6"/>
      <c r="X123" s="6"/>
      <c r="Y123" s="6"/>
      <c r="Z123" s="5" cm="1">
        <f t="array" ref="Z123:AC123">polyadd(C123:F123,polymultdiv($F$11:$I$11,_xlfn.ANCHORARRAY(U122),_xlfn.ANCHORARRAY($J$3),$E$3),$E$3)</f>
        <v>-8</v>
      </c>
      <c r="AA123" s="5">
        <v>8</v>
      </c>
      <c r="AB123" s="5">
        <v>-6</v>
      </c>
      <c r="AC123" s="5">
        <v>9</v>
      </c>
      <c r="AD123" s="6"/>
      <c r="AE123" s="5" cm="1">
        <f t="array" ref="AE123:AH123">polysub(H123:K123,polymultdiv(_xlfn.ANCHORARRAY(U122),$F$15:$I$15,_xlfn.ANCHORARRAY($J$3),$E$3),$E$3)</f>
        <v>19</v>
      </c>
      <c r="AF123" s="5">
        <v>20</v>
      </c>
      <c r="AG123" s="5">
        <v>-23</v>
      </c>
      <c r="AH123" s="5">
        <v>22</v>
      </c>
      <c r="AI123" s="6"/>
      <c r="AJ123" s="5" cm="1">
        <f t="array" ref="AJ123:AM123">decompose_poly(_xlfn.ANCHORARRAY(AE123),$E$3,2*Constants!$D$10,"low")</f>
        <v>-1</v>
      </c>
      <c r="AK123" s="5">
        <v>0</v>
      </c>
      <c r="AL123" s="5">
        <v>-2</v>
      </c>
      <c r="AM123" s="5">
        <v>2</v>
      </c>
      <c r="AO123" s="33" t="str" cm="1">
        <f t="array" ref="AO123">InfinityNorm(AJ122:AM123)&amp;"&gt;="&amp;Constants!$D$10-Constants!$D$16</f>
        <v>6&gt;=8</v>
      </c>
      <c r="AP123" s="33"/>
      <c r="AQ123" s="33"/>
      <c r="AR123" s="33"/>
      <c r="AS123" s="40"/>
      <c r="AT123" s="1"/>
      <c r="AU123" s="1"/>
      <c r="AW123" s="1"/>
      <c r="AX123" s="1"/>
      <c r="AY123" s="1"/>
    </row>
    <row r="124" spans="2:51" ht="18" customHeight="1" x14ac:dyDescent="0.3">
      <c r="AT124" s="1"/>
      <c r="AU124" s="1"/>
      <c r="AW124" s="1"/>
      <c r="AX124" s="1"/>
      <c r="AY124" s="1"/>
    </row>
    <row r="125" spans="2:51" ht="18" customHeight="1" x14ac:dyDescent="0.3">
      <c r="B125" s="33">
        <v>33</v>
      </c>
      <c r="C125" s="5" cm="1">
        <f t="array" ref="C125:F125">PRNG_rnd_poly(4,B125*2,Constants!$D$8)</f>
        <v>0</v>
      </c>
      <c r="D125" s="5">
        <v>4</v>
      </c>
      <c r="E125" s="5">
        <v>11</v>
      </c>
      <c r="F125" s="5">
        <v>3</v>
      </c>
      <c r="G125" s="6"/>
      <c r="H125" s="5" cm="1">
        <f t="array" ref="H125:K126">poly_mv_mult_div($F$6:$I$6,$K$6:$N$6,$F$7:$I$7,$K$7:$N$7,C125:F125,C126:F126,_xlfn.ANCHORARRAY($J$3),$E$3)</f>
        <v>26</v>
      </c>
      <c r="I125" s="5">
        <v>-3</v>
      </c>
      <c r="J125" s="5">
        <v>21</v>
      </c>
      <c r="K125" s="5">
        <v>21</v>
      </c>
      <c r="L125" s="6"/>
      <c r="M125" s="5" cm="1">
        <f t="array" ref="M125:P125">decompose_poly(H125:K125,$E$3,2*Constants!$D$10,"high")</f>
        <v>1</v>
      </c>
      <c r="N125" s="5">
        <v>0</v>
      </c>
      <c r="O125" s="5">
        <v>1</v>
      </c>
      <c r="P125" s="5">
        <v>1</v>
      </c>
      <c r="Q125" s="6"/>
      <c r="R125" s="33" t="s">
        <v>14</v>
      </c>
      <c r="S125" s="33"/>
      <c r="T125" s="6"/>
      <c r="U125" s="5" cm="1">
        <f t="array" ref="U125:X125">SampleInBall(4,2,R126)</f>
        <v>0</v>
      </c>
      <c r="V125" s="5">
        <v>-1</v>
      </c>
      <c r="W125" s="5">
        <v>-1</v>
      </c>
      <c r="X125" s="5">
        <v>0</v>
      </c>
      <c r="Y125" s="6"/>
      <c r="Z125" s="5" cm="1">
        <f t="array" ref="Z125:AC125">polyadd(C125:F125,polymultdiv($F$10:$I$10,_xlfn.ANCHORARRAY(U125),_xlfn.ANCHORARRAY($J$3),$E$3),$E$3)</f>
        <v>0</v>
      </c>
      <c r="AA125" s="5">
        <v>4</v>
      </c>
      <c r="AB125" s="5">
        <v>10</v>
      </c>
      <c r="AC125" s="5">
        <v>2</v>
      </c>
      <c r="AD125" s="6"/>
      <c r="AE125" s="5" cm="1">
        <f t="array" ref="AE125:AH125">polysub(H125:K125,polymultdiv(_xlfn.ANCHORARRAY(U125),$F$14:$I$14,_xlfn.ANCHORARRAY($J$3),$E$3),$E$3)</f>
        <v>25</v>
      </c>
      <c r="AF125" s="5">
        <v>-2</v>
      </c>
      <c r="AG125" s="5">
        <v>21</v>
      </c>
      <c r="AH125" s="5">
        <v>21</v>
      </c>
      <c r="AI125" s="6"/>
      <c r="AJ125" s="5" cm="1">
        <f t="array" ref="AJ125:AM125">decompose_poly(_xlfn.ANCHORARRAY(AE125),$E$3,2*Constants!$D$10,"low")</f>
        <v>5</v>
      </c>
      <c r="AK125" s="5">
        <v>-2</v>
      </c>
      <c r="AL125" s="5">
        <v>1</v>
      </c>
      <c r="AM125" s="5">
        <v>1</v>
      </c>
      <c r="AO125" s="33" t="str" cm="1">
        <f t="array" ref="AO125">InfinityNorm(Z125:AC126)&amp;"&gt;="&amp;Constants!$D$8-Constants!$D$16</f>
        <v>10&gt;=11</v>
      </c>
      <c r="AP125" s="33"/>
      <c r="AQ125" s="33" t="b" cm="1">
        <f t="array" ref="AQ125">NOT(OR(InfinityNorm(Z125:AC126)&gt;=Constants!$D$8-Constants!$D$16,InfinityNorm(AJ125:AM126)&gt;=Constants!$D$10-Constants!$D$16))</f>
        <v>1</v>
      </c>
      <c r="AR125" s="33"/>
      <c r="AS125" s="40">
        <f t="shared" ref="AS125" si="31">IF(AQ125,1,0)</f>
        <v>1</v>
      </c>
      <c r="AT125" s="1"/>
      <c r="AU125" s="1"/>
      <c r="AW125" s="1"/>
      <c r="AX125" s="1"/>
      <c r="AY125" s="1"/>
    </row>
    <row r="126" spans="2:51" ht="18" customHeight="1" x14ac:dyDescent="0.3">
      <c r="B126" s="33"/>
      <c r="C126" s="5" cm="1">
        <f t="array" ref="C126:F126">PRNG_rnd_poly(4,B125*2+1,Constants!$D$8)</f>
        <v>7</v>
      </c>
      <c r="D126" s="5">
        <v>3</v>
      </c>
      <c r="E126" s="5">
        <v>-4</v>
      </c>
      <c r="F126" s="5">
        <v>-6</v>
      </c>
      <c r="G126" s="6"/>
      <c r="H126" s="5">
        <v>7</v>
      </c>
      <c r="I126" s="5">
        <v>23</v>
      </c>
      <c r="J126" s="5">
        <v>-22</v>
      </c>
      <c r="K126" s="5">
        <v>23</v>
      </c>
      <c r="L126" s="6"/>
      <c r="M126" s="5" cm="1">
        <f t="array" ref="M126:P126">decompose_poly(H126:K126,$E$3,2*Constants!$D$10,"high")</f>
        <v>0</v>
      </c>
      <c r="N126" s="5">
        <v>1</v>
      </c>
      <c r="O126" s="5">
        <v>2</v>
      </c>
      <c r="P126" s="5">
        <v>1</v>
      </c>
      <c r="Q126" s="6"/>
      <c r="R126" s="11" t="str" cm="1">
        <f t="array" ref="R126">mm3_hash($V$3&amp;_xlfn.TEXTJOIN(",",TRUE,M125:P126))</f>
        <v>A683B50A</v>
      </c>
      <c r="S126" s="6"/>
      <c r="T126" s="6"/>
      <c r="U126" s="6"/>
      <c r="V126" s="6"/>
      <c r="W126" s="6"/>
      <c r="X126" s="6"/>
      <c r="Y126" s="6"/>
      <c r="Z126" s="5" cm="1">
        <f t="array" ref="Z126:AC126">polyadd(C126:F126,polymultdiv($F$11:$I$11,_xlfn.ANCHORARRAY(U125),_xlfn.ANCHORARRAY($J$3),$E$3),$E$3)</f>
        <v>7</v>
      </c>
      <c r="AA126" s="5">
        <v>2</v>
      </c>
      <c r="AB126" s="5">
        <v>-5</v>
      </c>
      <c r="AC126" s="5">
        <v>-8</v>
      </c>
      <c r="AD126" s="6"/>
      <c r="AE126" s="5" cm="1">
        <f t="array" ref="AE126:AH126">polysub(H126:K126,polymultdiv(_xlfn.ANCHORARRAY(U125),$F$15:$I$15,_xlfn.ANCHORARRAY($J$3),$E$3),$E$3)</f>
        <v>7</v>
      </c>
      <c r="AF126" s="5">
        <v>22</v>
      </c>
      <c r="AG126" s="5">
        <v>-24</v>
      </c>
      <c r="AH126" s="5">
        <v>22</v>
      </c>
      <c r="AI126" s="6"/>
      <c r="AJ126" s="5" cm="1">
        <f t="array" ref="AJ126:AM126">decompose_poly(_xlfn.ANCHORARRAY(AE126),$E$3,2*Constants!$D$10,"low")</f>
        <v>7</v>
      </c>
      <c r="AK126" s="5">
        <v>2</v>
      </c>
      <c r="AL126" s="5">
        <v>-3</v>
      </c>
      <c r="AM126" s="5">
        <v>2</v>
      </c>
      <c r="AO126" s="33" t="str" cm="1">
        <f t="array" ref="AO126">InfinityNorm(AJ125:AM126)&amp;"&gt;="&amp;Constants!$D$10-Constants!$D$16</f>
        <v>7&gt;=8</v>
      </c>
      <c r="AP126" s="33"/>
      <c r="AQ126" s="33"/>
      <c r="AR126" s="33"/>
      <c r="AS126" s="40"/>
      <c r="AT126" s="1"/>
      <c r="AU126" s="1"/>
      <c r="AW126" s="1"/>
      <c r="AX126" s="1"/>
      <c r="AY126" s="1"/>
    </row>
    <row r="127" spans="2:51" ht="18" customHeight="1" x14ac:dyDescent="0.3">
      <c r="AT127" s="1"/>
      <c r="AU127" s="1"/>
      <c r="AW127" s="1"/>
      <c r="AX127" s="1"/>
      <c r="AY127" s="1"/>
    </row>
    <row r="128" spans="2:51" ht="18" customHeight="1" x14ac:dyDescent="0.3">
      <c r="B128" s="33">
        <v>34</v>
      </c>
      <c r="C128" s="5" cm="1">
        <f t="array" ref="C128:F128">PRNG_rnd_poly(4,B128*2,Constants!$D$8)</f>
        <v>-8</v>
      </c>
      <c r="D128" s="5">
        <v>-6</v>
      </c>
      <c r="E128" s="5">
        <v>11</v>
      </c>
      <c r="F128" s="5">
        <v>-9</v>
      </c>
      <c r="G128" s="6"/>
      <c r="H128" s="5" cm="1">
        <f t="array" ref="H128:K129">poly_mv_mult_div($F$6:$I$6,$K$6:$N$6,$F$7:$I$7,$K$7:$N$7,C128:F128,C129:F129,_xlfn.ANCHORARRAY($J$3),$E$3)</f>
        <v>25</v>
      </c>
      <c r="I128" s="5">
        <v>-15</v>
      </c>
      <c r="J128" s="5">
        <v>29</v>
      </c>
      <c r="K128" s="5">
        <v>-2</v>
      </c>
      <c r="L128" s="6"/>
      <c r="M128" s="5" cm="1">
        <f t="array" ref="M128:P128">decompose_poly(H128:K128,$E$3,2*Constants!$D$10,"high")</f>
        <v>1</v>
      </c>
      <c r="N128" s="5">
        <v>2</v>
      </c>
      <c r="O128" s="5">
        <v>1</v>
      </c>
      <c r="P128" s="5">
        <v>0</v>
      </c>
      <c r="Q128" s="6"/>
      <c r="R128" s="33" t="s">
        <v>14</v>
      </c>
      <c r="S128" s="33"/>
      <c r="T128" s="6"/>
      <c r="U128" s="5" cm="1">
        <f t="array" ref="U128:X128">SampleInBall(4,2,R129)</f>
        <v>0</v>
      </c>
      <c r="V128" s="5">
        <v>-1</v>
      </c>
      <c r="W128" s="5">
        <v>0</v>
      </c>
      <c r="X128" s="5">
        <v>-1</v>
      </c>
      <c r="Y128" s="6"/>
      <c r="Z128" s="5" cm="1">
        <f t="array" ref="Z128:AC128">polyadd(C128:F128,polymultdiv($F$10:$I$10,_xlfn.ANCHORARRAY(U128),_xlfn.ANCHORARRAY($J$3),$E$3),$E$3)</f>
        <v>-7</v>
      </c>
      <c r="AA128" s="5">
        <v>-6</v>
      </c>
      <c r="AB128" s="5">
        <v>10</v>
      </c>
      <c r="AC128" s="5">
        <v>-9</v>
      </c>
      <c r="AD128" s="6"/>
      <c r="AE128" s="5" cm="1">
        <f t="array" ref="AE128:AH128">polysub(H128:K128,polymultdiv(_xlfn.ANCHORARRAY(U128),$F$14:$I$14,_xlfn.ANCHORARRAY($J$3),$E$3),$E$3)</f>
        <v>26</v>
      </c>
      <c r="AF128" s="5">
        <v>-15</v>
      </c>
      <c r="AG128" s="5">
        <v>28</v>
      </c>
      <c r="AH128" s="5">
        <v>0</v>
      </c>
      <c r="AI128" s="6"/>
      <c r="AJ128" s="5" cm="1">
        <f t="array" ref="AJ128:AM128">decompose_poly(_xlfn.ANCHORARRAY(AE128),$E$3,2*Constants!$D$10,"low")</f>
        <v>6</v>
      </c>
      <c r="AK128" s="5">
        <v>6</v>
      </c>
      <c r="AL128" s="5">
        <v>8</v>
      </c>
      <c r="AM128" s="5">
        <v>0</v>
      </c>
      <c r="AO128" s="33" t="str" cm="1">
        <f t="array" ref="AO128">InfinityNorm(Z128:AC129)&amp;"&gt;="&amp;Constants!$D$8-Constants!$D$16</f>
        <v>11&gt;=11</v>
      </c>
      <c r="AP128" s="33"/>
      <c r="AQ128" s="33" t="b" cm="1">
        <f t="array" ref="AQ128">NOT(OR(InfinityNorm(Z128:AC129)&gt;=Constants!$D$8-Constants!$D$16,InfinityNorm(AJ128:AM129)&gt;=Constants!$D$10-Constants!$D$16))</f>
        <v>0</v>
      </c>
      <c r="AR128" s="33"/>
      <c r="AS128" s="40">
        <f t="shared" ref="AS128" si="32">IF(AQ128,1,0)</f>
        <v>0</v>
      </c>
      <c r="AT128" s="1"/>
      <c r="AU128" s="1"/>
      <c r="AW128" s="1"/>
      <c r="AX128" s="1"/>
      <c r="AY128" s="1"/>
    </row>
    <row r="129" spans="2:51" ht="18" customHeight="1" x14ac:dyDescent="0.3">
      <c r="B129" s="33"/>
      <c r="C129" s="5" cm="1">
        <f t="array" ref="C129:F129">PRNG_rnd_poly(4,B128*2+1,Constants!$D$8)</f>
        <v>-11</v>
      </c>
      <c r="D129" s="5">
        <v>7</v>
      </c>
      <c r="E129" s="5">
        <v>-8</v>
      </c>
      <c r="F129" s="5">
        <v>11</v>
      </c>
      <c r="G129" s="6"/>
      <c r="H129" s="5">
        <v>-20</v>
      </c>
      <c r="I129" s="5">
        <v>1</v>
      </c>
      <c r="J129" s="5">
        <v>-19</v>
      </c>
      <c r="K129" s="5">
        <v>23</v>
      </c>
      <c r="L129" s="6"/>
      <c r="M129" s="5" cm="1">
        <f t="array" ref="M129:P129">decompose_poly(H129:K129,$E$3,2*Constants!$D$10,"high")</f>
        <v>2</v>
      </c>
      <c r="N129" s="5">
        <v>0</v>
      </c>
      <c r="O129" s="5">
        <v>2</v>
      </c>
      <c r="P129" s="5">
        <v>1</v>
      </c>
      <c r="Q129" s="6"/>
      <c r="R129" s="11" t="str" cm="1">
        <f t="array" ref="R129">mm3_hash($V$3&amp;_xlfn.TEXTJOIN(",",TRUE,M128:P129))</f>
        <v>FA8AC1E8</v>
      </c>
      <c r="S129" s="6"/>
      <c r="T129" s="6"/>
      <c r="U129" s="6"/>
      <c r="V129" s="6"/>
      <c r="W129" s="6"/>
      <c r="X129" s="6"/>
      <c r="Y129" s="6"/>
      <c r="Z129" s="5" cm="1">
        <f t="array" ref="Z129:AC129">polyadd(C129:F129,polymultdiv($F$11:$I$11,_xlfn.ANCHORARRAY(U128),_xlfn.ANCHORARRAY($J$3),$E$3),$E$3)</f>
        <v>-11</v>
      </c>
      <c r="AA129" s="5">
        <v>8</v>
      </c>
      <c r="AB129" s="5">
        <v>-10</v>
      </c>
      <c r="AC129" s="5">
        <v>10</v>
      </c>
      <c r="AD129" s="6"/>
      <c r="AE129" s="5" cm="1">
        <f t="array" ref="AE129:AH129">polysub(H129:K129,polymultdiv(_xlfn.ANCHORARRAY(U128),$F$15:$I$15,_xlfn.ANCHORARRAY($J$3),$E$3),$E$3)</f>
        <v>-19</v>
      </c>
      <c r="AF129" s="5">
        <v>0</v>
      </c>
      <c r="AG129" s="5">
        <v>-20</v>
      </c>
      <c r="AH129" s="5">
        <v>22</v>
      </c>
      <c r="AI129" s="6"/>
      <c r="AJ129" s="5" cm="1">
        <f t="array" ref="AJ129:AM129">decompose_poly(_xlfn.ANCHORARRAY(AE129),$E$3,2*Constants!$D$10,"low")</f>
        <v>2</v>
      </c>
      <c r="AK129" s="5">
        <v>0</v>
      </c>
      <c r="AL129" s="5">
        <v>1</v>
      </c>
      <c r="AM129" s="5">
        <v>2</v>
      </c>
      <c r="AO129" s="33" t="str" cm="1">
        <f t="array" ref="AO129">InfinityNorm(AJ128:AM129)&amp;"&gt;="&amp;Constants!$D$10-Constants!$D$16</f>
        <v>8&gt;=8</v>
      </c>
      <c r="AP129" s="33"/>
      <c r="AQ129" s="33"/>
      <c r="AR129" s="33"/>
      <c r="AS129" s="40"/>
      <c r="AT129" s="1"/>
      <c r="AU129" s="1"/>
      <c r="AW129" s="1"/>
      <c r="AX129" s="1"/>
      <c r="AY129" s="1"/>
    </row>
    <row r="130" spans="2:51" ht="18" customHeight="1" x14ac:dyDescent="0.3">
      <c r="AT130" s="1"/>
      <c r="AU130" s="1"/>
      <c r="AW130" s="1"/>
      <c r="AX130" s="1"/>
      <c r="AY130" s="1"/>
    </row>
    <row r="131" spans="2:51" ht="18" customHeight="1" x14ac:dyDescent="0.3">
      <c r="B131" s="33">
        <v>35</v>
      </c>
      <c r="C131" s="5" cm="1">
        <f t="array" ref="C131:F131">PRNG_rnd_poly(4,B131*2,Constants!$D$8)</f>
        <v>-6</v>
      </c>
      <c r="D131" s="5">
        <v>0</v>
      </c>
      <c r="E131" s="5">
        <v>6</v>
      </c>
      <c r="F131" s="5">
        <v>6</v>
      </c>
      <c r="G131" s="6"/>
      <c r="H131" s="5" cm="1">
        <f t="array" ref="H131:K132">poly_mv_mult_div($F$6:$I$6,$K$6:$N$6,$F$7:$I$7,$K$7:$N$7,C131:F131,C132:F132,_xlfn.ANCHORARRAY($J$3),$E$3)</f>
        <v>4</v>
      </c>
      <c r="I131" s="5">
        <v>19</v>
      </c>
      <c r="J131" s="5">
        <v>17</v>
      </c>
      <c r="K131" s="5">
        <v>-30</v>
      </c>
      <c r="L131" s="6"/>
      <c r="M131" s="5" cm="1">
        <f t="array" ref="M131:P131">decompose_poly(H131:K131,$E$3,2*Constants!$D$10,"high")</f>
        <v>0</v>
      </c>
      <c r="N131" s="5">
        <v>1</v>
      </c>
      <c r="O131" s="5">
        <v>1</v>
      </c>
      <c r="P131" s="5">
        <v>2</v>
      </c>
      <c r="Q131" s="6"/>
      <c r="R131" s="33" t="s">
        <v>14</v>
      </c>
      <c r="S131" s="33"/>
      <c r="T131" s="6"/>
      <c r="U131" s="5" cm="1">
        <f t="array" ref="U131:X131">SampleInBall(4,2,R132)</f>
        <v>0</v>
      </c>
      <c r="V131" s="5">
        <v>-1</v>
      </c>
      <c r="W131" s="5">
        <v>0</v>
      </c>
      <c r="X131" s="5">
        <v>-1</v>
      </c>
      <c r="Y131" s="6"/>
      <c r="Z131" s="5" cm="1">
        <f t="array" ref="Z131:AC131">polyadd(C131:F131,polymultdiv($F$10:$I$10,_xlfn.ANCHORARRAY(U131),_xlfn.ANCHORARRAY($J$3),$E$3),$E$3)</f>
        <v>-5</v>
      </c>
      <c r="AA131" s="5">
        <v>0</v>
      </c>
      <c r="AB131" s="5">
        <v>5</v>
      </c>
      <c r="AC131" s="5">
        <v>6</v>
      </c>
      <c r="AD131" s="6"/>
      <c r="AE131" s="5" cm="1">
        <f t="array" ref="AE131:AH131">polysub(H131:K131,polymultdiv(_xlfn.ANCHORARRAY(U131),$F$14:$I$14,_xlfn.ANCHORARRAY($J$3),$E$3),$E$3)</f>
        <v>5</v>
      </c>
      <c r="AF131" s="5">
        <v>19</v>
      </c>
      <c r="AG131" s="5">
        <v>16</v>
      </c>
      <c r="AH131" s="5">
        <v>-28</v>
      </c>
      <c r="AI131" s="6"/>
      <c r="AJ131" s="5" cm="1">
        <f t="array" ref="AJ131:AM131">decompose_poly(_xlfn.ANCHORARRAY(AE131),$E$3,2*Constants!$D$10,"low")</f>
        <v>5</v>
      </c>
      <c r="AK131" s="5">
        <v>-1</v>
      </c>
      <c r="AL131" s="5">
        <v>-4</v>
      </c>
      <c r="AM131" s="5">
        <v>-7</v>
      </c>
      <c r="AO131" s="33" t="str" cm="1">
        <f t="array" ref="AO131">InfinityNorm(Z131:AC132)&amp;"&gt;="&amp;Constants!$D$8-Constants!$D$16</f>
        <v>11&gt;=11</v>
      </c>
      <c r="AP131" s="33"/>
      <c r="AQ131" s="33" t="b" cm="1">
        <f t="array" ref="AQ131">NOT(OR(InfinityNorm(Z131:AC132)&gt;=Constants!$D$8-Constants!$D$16,InfinityNorm(AJ131:AM132)&gt;=Constants!$D$10-Constants!$D$16))</f>
        <v>0</v>
      </c>
      <c r="AR131" s="33"/>
      <c r="AS131" s="40">
        <f t="shared" ref="AS131" si="33">IF(AQ131,1,0)</f>
        <v>0</v>
      </c>
      <c r="AT131" s="1"/>
      <c r="AU131" s="1"/>
      <c r="AW131" s="1"/>
      <c r="AX131" s="1"/>
      <c r="AY131" s="1"/>
    </row>
    <row r="132" spans="2:51" ht="18" customHeight="1" x14ac:dyDescent="0.3">
      <c r="B132" s="33"/>
      <c r="C132" s="5" cm="1">
        <f t="array" ref="C132:F132">PRNG_rnd_poly(4,B131*2+1,Constants!$D$8)</f>
        <v>-10</v>
      </c>
      <c r="D132" s="5">
        <v>-8</v>
      </c>
      <c r="E132" s="5">
        <v>-9</v>
      </c>
      <c r="F132" s="5">
        <v>-8</v>
      </c>
      <c r="G132" s="6"/>
      <c r="H132" s="5">
        <v>-27</v>
      </c>
      <c r="I132" s="5">
        <v>-4</v>
      </c>
      <c r="J132" s="5">
        <v>3</v>
      </c>
      <c r="K132" s="5">
        <v>-24</v>
      </c>
      <c r="L132" s="6"/>
      <c r="M132" s="5" cm="1">
        <f t="array" ref="M132:P132">decompose_poly(H132:K132,$E$3,2*Constants!$D$10,"high")</f>
        <v>2</v>
      </c>
      <c r="N132" s="5">
        <v>0</v>
      </c>
      <c r="O132" s="5">
        <v>0</v>
      </c>
      <c r="P132" s="5">
        <v>2</v>
      </c>
      <c r="Q132" s="6"/>
      <c r="R132" s="11" t="str" cm="1">
        <f t="array" ref="R132">mm3_hash($V$3&amp;_xlfn.TEXTJOIN(",",TRUE,M131:P132))</f>
        <v>F59A020F</v>
      </c>
      <c r="S132" s="6"/>
      <c r="T132" s="6"/>
      <c r="U132" s="6"/>
      <c r="V132" s="6"/>
      <c r="W132" s="6"/>
      <c r="X132" s="6"/>
      <c r="Y132" s="6"/>
      <c r="Z132" s="5" cm="1">
        <f t="array" ref="Z132:AC132">polyadd(C132:F132,polymultdiv($F$11:$I$11,_xlfn.ANCHORARRAY(U131),_xlfn.ANCHORARRAY($J$3),$E$3),$E$3)</f>
        <v>-10</v>
      </c>
      <c r="AA132" s="5">
        <v>-7</v>
      </c>
      <c r="AB132" s="5">
        <v>-11</v>
      </c>
      <c r="AC132" s="5">
        <v>-9</v>
      </c>
      <c r="AD132" s="6"/>
      <c r="AE132" s="5" cm="1">
        <f t="array" ref="AE132:AH132">polysub(H132:K132,polymultdiv(_xlfn.ANCHORARRAY(U131),$F$15:$I$15,_xlfn.ANCHORARRAY($J$3),$E$3),$E$3)</f>
        <v>-26</v>
      </c>
      <c r="AF132" s="5">
        <v>-5</v>
      </c>
      <c r="AG132" s="5">
        <v>2</v>
      </c>
      <c r="AH132" s="5">
        <v>-25</v>
      </c>
      <c r="AI132" s="6"/>
      <c r="AJ132" s="5" cm="1">
        <f t="array" ref="AJ132:AM132">decompose_poly(_xlfn.ANCHORARRAY(AE132),$E$3,2*Constants!$D$10,"low")</f>
        <v>-5</v>
      </c>
      <c r="AK132" s="5">
        <v>-5</v>
      </c>
      <c r="AL132" s="5">
        <v>2</v>
      </c>
      <c r="AM132" s="5">
        <v>-4</v>
      </c>
      <c r="AO132" s="33" t="str" cm="1">
        <f t="array" ref="AO132">InfinityNorm(AJ131:AM132)&amp;"&gt;="&amp;Constants!$D$10-Constants!$D$16</f>
        <v>7&gt;=8</v>
      </c>
      <c r="AP132" s="33"/>
      <c r="AQ132" s="33"/>
      <c r="AR132" s="33"/>
      <c r="AS132" s="40"/>
      <c r="AT132" s="1"/>
      <c r="AU132" s="1"/>
      <c r="AW132" s="1"/>
      <c r="AX132" s="1"/>
      <c r="AY132" s="1"/>
    </row>
    <row r="133" spans="2:51" ht="18" customHeight="1" x14ac:dyDescent="0.3">
      <c r="AT133" s="1"/>
      <c r="AU133" s="1"/>
      <c r="AW133" s="1"/>
      <c r="AX133" s="1"/>
      <c r="AY133" s="1"/>
    </row>
    <row r="134" spans="2:51" ht="18" customHeight="1" x14ac:dyDescent="0.3">
      <c r="B134" s="33">
        <v>36</v>
      </c>
      <c r="C134" s="5" cm="1">
        <f t="array" ref="C134:F134">PRNG_rnd_poly(4,B134*2,Constants!$D$8)</f>
        <v>6</v>
      </c>
      <c r="D134" s="5">
        <v>-1</v>
      </c>
      <c r="E134" s="5">
        <v>2</v>
      </c>
      <c r="F134" s="5">
        <v>-11</v>
      </c>
      <c r="G134" s="6"/>
      <c r="H134" s="5" cm="1">
        <f t="array" ref="H134:K135">poly_mv_mult_div($F$6:$I$6,$K$6:$N$6,$F$7:$I$7,$K$7:$N$7,C134:F134,C135:F135,_xlfn.ANCHORARRAY($J$3),$E$3)</f>
        <v>17</v>
      </c>
      <c r="I134" s="5">
        <v>-15</v>
      </c>
      <c r="J134" s="5">
        <v>-10</v>
      </c>
      <c r="K134" s="5">
        <v>25</v>
      </c>
      <c r="L134" s="6"/>
      <c r="M134" s="5" cm="1">
        <f t="array" ref="M134:P134">decompose_poly(H134:K134,$E$3,2*Constants!$D$10,"high")</f>
        <v>1</v>
      </c>
      <c r="N134" s="5">
        <v>2</v>
      </c>
      <c r="O134" s="5">
        <v>0</v>
      </c>
      <c r="P134" s="5">
        <v>1</v>
      </c>
      <c r="Q134" s="6"/>
      <c r="R134" s="33" t="s">
        <v>14</v>
      </c>
      <c r="S134" s="33"/>
      <c r="T134" s="6"/>
      <c r="U134" s="5" cm="1">
        <f t="array" ref="U134:X134">SampleInBall(4,2,R135)</f>
        <v>0</v>
      </c>
      <c r="V134" s="5">
        <v>-1</v>
      </c>
      <c r="W134" s="5">
        <v>1</v>
      </c>
      <c r="X134" s="5">
        <v>0</v>
      </c>
      <c r="Y134" s="6"/>
      <c r="Z134" s="5" cm="1">
        <f t="array" ref="Z134:AC134">polyadd(C134:F134,polymultdiv($F$10:$I$10,_xlfn.ANCHORARRAY(U134),_xlfn.ANCHORARRAY($J$3),$E$3),$E$3)</f>
        <v>6</v>
      </c>
      <c r="AA134" s="5">
        <v>-1</v>
      </c>
      <c r="AB134" s="5">
        <v>1</v>
      </c>
      <c r="AC134" s="5">
        <v>-10</v>
      </c>
      <c r="AD134" s="6"/>
      <c r="AE134" s="5" cm="1">
        <f t="array" ref="AE134:AH134">polysub(H134:K134,polymultdiv(_xlfn.ANCHORARRAY(U134),$F$14:$I$14,_xlfn.ANCHORARRAY($J$3),$E$3),$E$3)</f>
        <v>18</v>
      </c>
      <c r="AF134" s="5">
        <v>-14</v>
      </c>
      <c r="AG134" s="5">
        <v>-12</v>
      </c>
      <c r="AH134" s="5">
        <v>27</v>
      </c>
      <c r="AI134" s="6"/>
      <c r="AJ134" s="5" cm="1">
        <f t="array" ref="AJ134:AM134">decompose_poly(_xlfn.ANCHORARRAY(AE134),$E$3,2*Constants!$D$10,"low")</f>
        <v>-2</v>
      </c>
      <c r="AK134" s="5">
        <v>7</v>
      </c>
      <c r="AL134" s="5">
        <v>9</v>
      </c>
      <c r="AM134" s="5">
        <v>7</v>
      </c>
      <c r="AO134" s="33" t="str" cm="1">
        <f t="array" ref="AO134">InfinityNorm(Z134:AC135)&amp;"&gt;="&amp;Constants!$D$8-Constants!$D$16</f>
        <v>10&gt;=11</v>
      </c>
      <c r="AP134" s="33"/>
      <c r="AQ134" s="33" t="b" cm="1">
        <f t="array" ref="AQ134">NOT(OR(InfinityNorm(Z134:AC135)&gt;=Constants!$D$8-Constants!$D$16,InfinityNorm(AJ134:AM135)&gt;=Constants!$D$10-Constants!$D$16))</f>
        <v>0</v>
      </c>
      <c r="AR134" s="33"/>
      <c r="AS134" s="40">
        <f t="shared" ref="AS134" si="34">IF(AQ134,1,0)</f>
        <v>0</v>
      </c>
      <c r="AT134" s="1"/>
      <c r="AU134" s="1"/>
      <c r="AW134" s="1"/>
      <c r="AX134" s="1"/>
      <c r="AY134" s="1"/>
    </row>
    <row r="135" spans="2:51" ht="18" customHeight="1" x14ac:dyDescent="0.3">
      <c r="B135" s="33"/>
      <c r="C135" s="5" cm="1">
        <f t="array" ref="C135:F135">PRNG_rnd_poly(4,B134*2+1,Constants!$D$8)</f>
        <v>0</v>
      </c>
      <c r="D135" s="5">
        <v>9</v>
      </c>
      <c r="E135" s="5">
        <v>4</v>
      </c>
      <c r="F135" s="5">
        <v>-5</v>
      </c>
      <c r="G135" s="6"/>
      <c r="H135" s="5">
        <v>9</v>
      </c>
      <c r="I135" s="5">
        <v>-26</v>
      </c>
      <c r="J135" s="5">
        <v>22</v>
      </c>
      <c r="K135" s="5">
        <v>21</v>
      </c>
      <c r="L135" s="6"/>
      <c r="M135" s="5" cm="1">
        <f t="array" ref="M135:P135">decompose_poly(H135:K135,$E$3,2*Constants!$D$10,"high")</f>
        <v>0</v>
      </c>
      <c r="N135" s="5">
        <v>2</v>
      </c>
      <c r="O135" s="5">
        <v>1</v>
      </c>
      <c r="P135" s="5">
        <v>1</v>
      </c>
      <c r="Q135" s="6"/>
      <c r="R135" s="11" t="str" cm="1">
        <f t="array" ref="R135">mm3_hash($V$3&amp;_xlfn.TEXTJOIN(",",TRUE,M134:P135))</f>
        <v>68B0B7AC</v>
      </c>
      <c r="S135" s="6"/>
      <c r="T135" s="6"/>
      <c r="U135" s="6"/>
      <c r="V135" s="6"/>
      <c r="W135" s="6"/>
      <c r="X135" s="6"/>
      <c r="Y135" s="6"/>
      <c r="Z135" s="5" cm="1">
        <f t="array" ref="Z135:AC135">polyadd(C135:F135,polymultdiv($F$11:$I$11,_xlfn.ANCHORARRAY(U134),_xlfn.ANCHORARRAY($J$3),$E$3),$E$3)</f>
        <v>-2</v>
      </c>
      <c r="AA135" s="5">
        <v>10</v>
      </c>
      <c r="AB135" s="5">
        <v>3</v>
      </c>
      <c r="AC135" s="5">
        <v>-5</v>
      </c>
      <c r="AD135" s="6"/>
      <c r="AE135" s="5" cm="1">
        <f t="array" ref="AE135:AH135">polysub(H135:K135,polymultdiv(_xlfn.ANCHORARRAY(U134),$F$15:$I$15,_xlfn.ANCHORARRAY($J$3),$E$3),$E$3)</f>
        <v>9</v>
      </c>
      <c r="AF135" s="5">
        <v>-27</v>
      </c>
      <c r="AG135" s="5">
        <v>22</v>
      </c>
      <c r="AH135" s="5">
        <v>22</v>
      </c>
      <c r="AI135" s="6"/>
      <c r="AJ135" s="5" cm="1">
        <f t="array" ref="AJ135:AM135">decompose_poly(_xlfn.ANCHORARRAY(AE135),$E$3,2*Constants!$D$10,"low")</f>
        <v>9</v>
      </c>
      <c r="AK135" s="5">
        <v>-6</v>
      </c>
      <c r="AL135" s="5">
        <v>2</v>
      </c>
      <c r="AM135" s="5">
        <v>2</v>
      </c>
      <c r="AO135" s="33" t="str" cm="1">
        <f t="array" ref="AO135">InfinityNorm(AJ134:AM135)&amp;"&gt;="&amp;Constants!$D$10-Constants!$D$16</f>
        <v>9&gt;=8</v>
      </c>
      <c r="AP135" s="33"/>
      <c r="AQ135" s="33"/>
      <c r="AR135" s="33"/>
      <c r="AS135" s="40"/>
      <c r="AT135" s="1"/>
      <c r="AU135" s="1"/>
      <c r="AW135" s="1"/>
      <c r="AX135" s="1"/>
      <c r="AY135" s="1"/>
    </row>
    <row r="136" spans="2:51" ht="18" customHeight="1" x14ac:dyDescent="0.3">
      <c r="AT136" s="1"/>
      <c r="AU136" s="1"/>
      <c r="AW136" s="1"/>
      <c r="AX136" s="1"/>
      <c r="AY136" s="1"/>
    </row>
    <row r="137" spans="2:51" ht="18" customHeight="1" x14ac:dyDescent="0.3">
      <c r="B137" s="33">
        <v>37</v>
      </c>
      <c r="C137" s="5" cm="1">
        <f t="array" ref="C137:F137">PRNG_rnd_poly(4,B137*2,Constants!$D$8)</f>
        <v>7</v>
      </c>
      <c r="D137" s="5">
        <v>6</v>
      </c>
      <c r="E137" s="5">
        <v>4</v>
      </c>
      <c r="F137" s="5">
        <v>10</v>
      </c>
      <c r="G137" s="6"/>
      <c r="H137" s="5" cm="1">
        <f t="array" ref="H137:K138">poly_mv_mult_div($F$6:$I$6,$K$6:$N$6,$F$7:$I$7,$K$7:$N$7,C137:F137,C138:F138,_xlfn.ANCHORARRAY($J$3),$E$3)</f>
        <v>12</v>
      </c>
      <c r="I137" s="5">
        <v>-18</v>
      </c>
      <c r="J137" s="5">
        <v>-30</v>
      </c>
      <c r="K137" s="5">
        <v>18</v>
      </c>
      <c r="L137" s="6"/>
      <c r="M137" s="5" cm="1">
        <f t="array" ref="M137:P137">decompose_poly(H137:K137,$E$3,2*Constants!$D$10,"high")</f>
        <v>1</v>
      </c>
      <c r="N137" s="5">
        <v>2</v>
      </c>
      <c r="O137" s="5">
        <v>2</v>
      </c>
      <c r="P137" s="5">
        <v>1</v>
      </c>
      <c r="Q137" s="6"/>
      <c r="R137" s="33" t="s">
        <v>14</v>
      </c>
      <c r="S137" s="33"/>
      <c r="T137" s="6"/>
      <c r="U137" s="5" cm="1">
        <f t="array" ref="U137:X137">SampleInBall(4,2,R138)</f>
        <v>1</v>
      </c>
      <c r="V137" s="5">
        <v>1</v>
      </c>
      <c r="W137" s="5">
        <v>0</v>
      </c>
      <c r="X137" s="5">
        <v>0</v>
      </c>
      <c r="Y137" s="6"/>
      <c r="Z137" s="5" cm="1">
        <f t="array" ref="Z137:AC137">polyadd(C137:F137,polymultdiv($F$10:$I$10,_xlfn.ANCHORARRAY(U137),_xlfn.ANCHORARRAY($J$3),$E$3),$E$3)</f>
        <v>7</v>
      </c>
      <c r="AA137" s="5">
        <v>7</v>
      </c>
      <c r="AB137" s="5">
        <v>5</v>
      </c>
      <c r="AC137" s="5">
        <v>10</v>
      </c>
      <c r="AD137" s="6"/>
      <c r="AE137" s="5" cm="1">
        <f t="array" ref="AE137:AH137">polysub(H137:K137,polymultdiv(_xlfn.ANCHORARRAY(U137),$F$14:$I$14,_xlfn.ANCHORARRAY($J$3),$E$3),$E$3)</f>
        <v>11</v>
      </c>
      <c r="AF137" s="5">
        <v>-18</v>
      </c>
      <c r="AG137" s="5">
        <v>-30</v>
      </c>
      <c r="AH137" s="5">
        <v>17</v>
      </c>
      <c r="AI137" s="6"/>
      <c r="AJ137" s="5" cm="1">
        <f t="array" ref="AJ137:AM137">decompose_poly(_xlfn.ANCHORARRAY(AE137),$E$3,2*Constants!$D$10,"low")</f>
        <v>-9</v>
      </c>
      <c r="AK137" s="5">
        <v>3</v>
      </c>
      <c r="AL137" s="5">
        <v>-9</v>
      </c>
      <c r="AM137" s="5">
        <v>-3</v>
      </c>
      <c r="AO137" s="33" t="str" cm="1">
        <f t="array" ref="AO137">InfinityNorm(Z137:AC138)&amp;"&gt;="&amp;Constants!$D$8-Constants!$D$16</f>
        <v>12&gt;=11</v>
      </c>
      <c r="AP137" s="33"/>
      <c r="AQ137" s="33" t="b" cm="1">
        <f t="array" ref="AQ137">NOT(OR(InfinityNorm(Z137:AC138)&gt;=Constants!$D$8-Constants!$D$16,InfinityNorm(AJ137:AM138)&gt;=Constants!$D$10-Constants!$D$16))</f>
        <v>0</v>
      </c>
      <c r="AR137" s="33"/>
      <c r="AS137" s="40">
        <f t="shared" ref="AS137" si="35">IF(AQ137,1,0)</f>
        <v>0</v>
      </c>
      <c r="AT137" s="1"/>
      <c r="AU137" s="1"/>
      <c r="AW137" s="1"/>
      <c r="AX137" s="1"/>
      <c r="AY137" s="1"/>
    </row>
    <row r="138" spans="2:51" ht="18" customHeight="1" x14ac:dyDescent="0.3">
      <c r="B138" s="33"/>
      <c r="C138" s="5" cm="1">
        <f t="array" ref="C138:F138">PRNG_rnd_poly(4,B137*2+1,Constants!$D$8)</f>
        <v>6</v>
      </c>
      <c r="D138" s="5">
        <v>-11</v>
      </c>
      <c r="E138" s="5">
        <v>-4</v>
      </c>
      <c r="F138" s="5">
        <v>12</v>
      </c>
      <c r="G138" s="6"/>
      <c r="H138" s="5">
        <v>-11</v>
      </c>
      <c r="I138" s="5">
        <v>-1</v>
      </c>
      <c r="J138" s="5">
        <v>19</v>
      </c>
      <c r="K138" s="5">
        <v>-4</v>
      </c>
      <c r="L138" s="6"/>
      <c r="M138" s="5" cm="1">
        <f t="array" ref="M138:P138">decompose_poly(H138:K138,$E$3,2*Constants!$D$10,"high")</f>
        <v>2</v>
      </c>
      <c r="N138" s="5">
        <v>0</v>
      </c>
      <c r="O138" s="5">
        <v>1</v>
      </c>
      <c r="P138" s="5">
        <v>0</v>
      </c>
      <c r="Q138" s="6"/>
      <c r="R138" s="11" t="str" cm="1">
        <f t="array" ref="R138">mm3_hash($V$3&amp;_xlfn.TEXTJOIN(",",TRUE,M137:P138))</f>
        <v>096773F7</v>
      </c>
      <c r="S138" s="6"/>
      <c r="T138" s="6"/>
      <c r="U138" s="6"/>
      <c r="V138" s="6"/>
      <c r="W138" s="6"/>
      <c r="X138" s="6"/>
      <c r="Y138" s="6"/>
      <c r="Z138" s="5" cm="1">
        <f t="array" ref="Z138:AC138">polyadd(C138:F138,polymultdiv($F$11:$I$11,_xlfn.ANCHORARRAY(U137),_xlfn.ANCHORARRAY($J$3),$E$3),$E$3)</f>
        <v>7</v>
      </c>
      <c r="AA138" s="5">
        <v>-10</v>
      </c>
      <c r="AB138" s="5">
        <v>-2</v>
      </c>
      <c r="AC138" s="5">
        <v>12</v>
      </c>
      <c r="AD138" s="6"/>
      <c r="AE138" s="5" cm="1">
        <f t="array" ref="AE138:AH138">polysub(H138:K138,polymultdiv(_xlfn.ANCHORARRAY(U137),$F$15:$I$15,_xlfn.ANCHORARRAY($J$3),$E$3),$E$3)</f>
        <v>-10</v>
      </c>
      <c r="AF138" s="5">
        <v>1</v>
      </c>
      <c r="AG138" s="5">
        <v>20</v>
      </c>
      <c r="AH138" s="5">
        <v>-4</v>
      </c>
      <c r="AI138" s="6"/>
      <c r="AJ138" s="5" cm="1">
        <f t="array" ref="AJ138:AM138">decompose_poly(_xlfn.ANCHORARRAY(AE138),$E$3,2*Constants!$D$10,"low")</f>
        <v>-10</v>
      </c>
      <c r="AK138" s="5">
        <v>1</v>
      </c>
      <c r="AL138" s="5">
        <v>0</v>
      </c>
      <c r="AM138" s="5">
        <v>-4</v>
      </c>
      <c r="AO138" s="33" t="str" cm="1">
        <f t="array" ref="AO138">InfinityNorm(AJ137:AM138)&amp;"&gt;="&amp;Constants!$D$10-Constants!$D$16</f>
        <v>10&gt;=8</v>
      </c>
      <c r="AP138" s="33"/>
      <c r="AQ138" s="33"/>
      <c r="AR138" s="33"/>
      <c r="AS138" s="40"/>
      <c r="AT138" s="1"/>
      <c r="AU138" s="1"/>
      <c r="AW138" s="1"/>
      <c r="AX138" s="1"/>
      <c r="AY138" s="1"/>
    </row>
    <row r="139" spans="2:51" ht="18" customHeight="1" x14ac:dyDescent="0.3">
      <c r="AT139" s="1"/>
      <c r="AU139" s="1"/>
      <c r="AW139" s="1"/>
      <c r="AX139" s="1"/>
      <c r="AY139" s="1"/>
    </row>
    <row r="140" spans="2:51" ht="18" customHeight="1" x14ac:dyDescent="0.3">
      <c r="B140" s="33">
        <v>38</v>
      </c>
      <c r="C140" s="5" cm="1">
        <f t="array" ref="C140:F140">PRNG_rnd_poly(4,B140*2,Constants!$D$8)</f>
        <v>-11</v>
      </c>
      <c r="D140" s="5">
        <v>-1</v>
      </c>
      <c r="E140" s="5">
        <v>9</v>
      </c>
      <c r="F140" s="5">
        <v>8</v>
      </c>
      <c r="G140" s="6"/>
      <c r="H140" s="5" cm="1">
        <f t="array" ref="H140:K141">poly_mv_mult_div($F$6:$I$6,$K$6:$N$6,$F$7:$I$7,$K$7:$N$7,C140:F140,C141:F141,_xlfn.ANCHORARRAY($J$3),$E$3)</f>
        <v>-28</v>
      </c>
      <c r="I140" s="5">
        <v>9</v>
      </c>
      <c r="J140" s="5">
        <v>-4</v>
      </c>
      <c r="K140" s="5">
        <v>-1</v>
      </c>
      <c r="L140" s="6"/>
      <c r="M140" s="5" cm="1">
        <f t="array" ref="M140:P140">decompose_poly(H140:K140,$E$3,2*Constants!$D$10,"high")</f>
        <v>2</v>
      </c>
      <c r="N140" s="5">
        <v>0</v>
      </c>
      <c r="O140" s="5">
        <v>0</v>
      </c>
      <c r="P140" s="5">
        <v>0</v>
      </c>
      <c r="Q140" s="6"/>
      <c r="R140" s="33" t="s">
        <v>14</v>
      </c>
      <c r="S140" s="33"/>
      <c r="T140" s="6"/>
      <c r="U140" s="5" cm="1">
        <f t="array" ref="U140:X140">SampleInBall(4,2,R141)</f>
        <v>1</v>
      </c>
      <c r="V140" s="5">
        <v>0</v>
      </c>
      <c r="W140" s="5">
        <v>0</v>
      </c>
      <c r="X140" s="5">
        <v>-1</v>
      </c>
      <c r="Y140" s="6"/>
      <c r="Z140" s="5" cm="1">
        <f t="array" ref="Z140:AC140">polyadd(C140:F140,polymultdiv($F$10:$I$10,_xlfn.ANCHORARRAY(U140),_xlfn.ANCHORARRAY($J$3),$E$3),$E$3)</f>
        <v>-10</v>
      </c>
      <c r="AA140" s="5">
        <v>0</v>
      </c>
      <c r="AB140" s="5">
        <v>9</v>
      </c>
      <c r="AC140" s="5">
        <v>8</v>
      </c>
      <c r="AD140" s="6"/>
      <c r="AE140" s="5" cm="1">
        <f t="array" ref="AE140:AH140">polysub(H140:K140,polymultdiv(_xlfn.ANCHORARRAY(U140),$F$14:$I$14,_xlfn.ANCHORARRAY($J$3),$E$3),$E$3)</f>
        <v>-28</v>
      </c>
      <c r="AF140" s="5">
        <v>9</v>
      </c>
      <c r="AG140" s="5">
        <v>-5</v>
      </c>
      <c r="AH140" s="5">
        <v>0</v>
      </c>
      <c r="AI140" s="6"/>
      <c r="AJ140" s="5" cm="1">
        <f t="array" ref="AJ140:AM140">decompose_poly(_xlfn.ANCHORARRAY(AE140),$E$3,2*Constants!$D$10,"low")</f>
        <v>-7</v>
      </c>
      <c r="AK140" s="5">
        <v>9</v>
      </c>
      <c r="AL140" s="5">
        <v>-5</v>
      </c>
      <c r="AM140" s="5">
        <v>0</v>
      </c>
      <c r="AO140" s="33" t="str" cm="1">
        <f t="array" ref="AO140">InfinityNorm(Z140:AC141)&amp;"&gt;="&amp;Constants!$D$8-Constants!$D$16</f>
        <v>10&gt;=11</v>
      </c>
      <c r="AP140" s="33"/>
      <c r="AQ140" s="33" t="b" cm="1">
        <f t="array" ref="AQ140">NOT(OR(InfinityNorm(Z140:AC141)&gt;=Constants!$D$8-Constants!$D$16,InfinityNorm(AJ140:AM141)&gt;=Constants!$D$10-Constants!$D$16))</f>
        <v>0</v>
      </c>
      <c r="AR140" s="33"/>
      <c r="AS140" s="40">
        <f t="shared" ref="AS140" si="36">IF(AQ140,1,0)</f>
        <v>0</v>
      </c>
      <c r="AT140" s="1"/>
      <c r="AU140" s="1"/>
      <c r="AW140" s="1"/>
      <c r="AX140" s="1"/>
      <c r="AY140" s="1"/>
    </row>
    <row r="141" spans="2:51" ht="18" customHeight="1" x14ac:dyDescent="0.3">
      <c r="B141" s="33"/>
      <c r="C141" s="5" cm="1">
        <f t="array" ref="C141:F141">PRNG_rnd_poly(4,B140*2+1,Constants!$D$8)</f>
        <v>-8</v>
      </c>
      <c r="D141" s="5">
        <v>6</v>
      </c>
      <c r="E141" s="5">
        <v>10</v>
      </c>
      <c r="F141" s="5">
        <v>-1</v>
      </c>
      <c r="G141" s="6"/>
      <c r="H141" s="5">
        <v>-26</v>
      </c>
      <c r="I141" s="5">
        <v>-13</v>
      </c>
      <c r="J141" s="5">
        <v>-8</v>
      </c>
      <c r="K141" s="5">
        <v>17</v>
      </c>
      <c r="L141" s="6"/>
      <c r="M141" s="5" cm="1">
        <f t="array" ref="M141:P141">decompose_poly(H141:K141,$E$3,2*Constants!$D$10,"high")</f>
        <v>2</v>
      </c>
      <c r="N141" s="5">
        <v>2</v>
      </c>
      <c r="O141" s="5">
        <v>0</v>
      </c>
      <c r="P141" s="5">
        <v>1</v>
      </c>
      <c r="Q141" s="6"/>
      <c r="R141" s="11" t="str" cm="1">
        <f t="array" ref="R141">mm3_hash($V$3&amp;_xlfn.TEXTJOIN(",",TRUE,M140:P141))</f>
        <v>56AF5B5E</v>
      </c>
      <c r="S141" s="6"/>
      <c r="T141" s="6"/>
      <c r="U141" s="6"/>
      <c r="V141" s="6"/>
      <c r="W141" s="6"/>
      <c r="X141" s="6"/>
      <c r="Y141" s="6"/>
      <c r="Z141" s="5" cm="1">
        <f t="array" ref="Z141:AC141">polyadd(C141:F141,polymultdiv($F$11:$I$11,_xlfn.ANCHORARRAY(U140),_xlfn.ANCHORARRAY($J$3),$E$3),$E$3)</f>
        <v>-7</v>
      </c>
      <c r="AA141" s="5">
        <v>8</v>
      </c>
      <c r="AB141" s="5">
        <v>10</v>
      </c>
      <c r="AC141" s="5">
        <v>-2</v>
      </c>
      <c r="AD141" s="6"/>
      <c r="AE141" s="5" cm="1">
        <f t="array" ref="AE141:AH141">polysub(H141:K141,polymultdiv(_xlfn.ANCHORARRAY(U140),$F$15:$I$15,_xlfn.ANCHORARRAY($J$3),$E$3),$E$3)</f>
        <v>-24</v>
      </c>
      <c r="AF141" s="5">
        <v>-12</v>
      </c>
      <c r="AG141" s="5">
        <v>-8</v>
      </c>
      <c r="AH141" s="5">
        <v>16</v>
      </c>
      <c r="AI141" s="6"/>
      <c r="AJ141" s="5" cm="1">
        <f t="array" ref="AJ141:AM141">decompose_poly(_xlfn.ANCHORARRAY(AE141),$E$3,2*Constants!$D$10,"low")</f>
        <v>-3</v>
      </c>
      <c r="AK141" s="5">
        <v>9</v>
      </c>
      <c r="AL141" s="5">
        <v>-8</v>
      </c>
      <c r="AM141" s="5">
        <v>-4</v>
      </c>
      <c r="AO141" s="33" t="str" cm="1">
        <f t="array" ref="AO141">InfinityNorm(AJ140:AM141)&amp;"&gt;="&amp;Constants!$D$10-Constants!$D$16</f>
        <v>9&gt;=8</v>
      </c>
      <c r="AP141" s="33"/>
      <c r="AQ141" s="33"/>
      <c r="AR141" s="33"/>
      <c r="AS141" s="40"/>
      <c r="AT141" s="1"/>
      <c r="AU141" s="1"/>
      <c r="AW141" s="1"/>
      <c r="AX141" s="1"/>
      <c r="AY141" s="1"/>
    </row>
    <row r="142" spans="2:51" ht="18" customHeight="1" x14ac:dyDescent="0.3">
      <c r="AT142" s="1"/>
      <c r="AU142" s="1"/>
      <c r="AW142" s="1"/>
      <c r="AX142" s="1"/>
      <c r="AY142" s="1"/>
    </row>
    <row r="143" spans="2:51" ht="18" customHeight="1" x14ac:dyDescent="0.3">
      <c r="B143" s="33">
        <v>39</v>
      </c>
      <c r="C143" s="5" cm="1">
        <f t="array" ref="C143:F143">PRNG_rnd_poly(4,B143*2,Constants!$D$8)</f>
        <v>-10</v>
      </c>
      <c r="D143" s="5">
        <v>-9</v>
      </c>
      <c r="E143" s="5">
        <v>-11</v>
      </c>
      <c r="F143" s="5">
        <v>-6</v>
      </c>
      <c r="G143" s="6"/>
      <c r="H143" s="5" cm="1">
        <f t="array" ref="H143:K144">poly_mv_mult_div($F$6:$I$6,$K$6:$N$6,$F$7:$I$7,$K$7:$N$7,C143:F143,C144:F144,_xlfn.ANCHORARRAY($J$3),$E$3)</f>
        <v>-12</v>
      </c>
      <c r="I143" s="5">
        <v>1</v>
      </c>
      <c r="J143" s="5">
        <v>-13</v>
      </c>
      <c r="K143" s="5">
        <v>-17</v>
      </c>
      <c r="L143" s="6"/>
      <c r="M143" s="5" cm="1">
        <f t="array" ref="M143:P143">decompose_poly(H143:K143,$E$3,2*Constants!$D$10,"high")</f>
        <v>2</v>
      </c>
      <c r="N143" s="5">
        <v>0</v>
      </c>
      <c r="O143" s="5">
        <v>2</v>
      </c>
      <c r="P143" s="5">
        <v>2</v>
      </c>
      <c r="Q143" s="6"/>
      <c r="R143" s="33" t="s">
        <v>14</v>
      </c>
      <c r="S143" s="33"/>
      <c r="T143" s="6"/>
      <c r="U143" s="5" cm="1">
        <f t="array" ref="U143:X143">SampleInBall(4,2,R144)</f>
        <v>0</v>
      </c>
      <c r="V143" s="5">
        <v>1</v>
      </c>
      <c r="W143" s="5">
        <v>0</v>
      </c>
      <c r="X143" s="5">
        <v>-1</v>
      </c>
      <c r="Y143" s="6"/>
      <c r="Z143" s="5" cm="1">
        <f t="array" ref="Z143:AC143">polyadd(C143:F143,polymultdiv($F$10:$I$10,_xlfn.ANCHORARRAY(U143),_xlfn.ANCHORARRAY($J$3),$E$3),$E$3)</f>
        <v>-9</v>
      </c>
      <c r="AA143" s="5">
        <v>-9</v>
      </c>
      <c r="AB143" s="5">
        <v>-10</v>
      </c>
      <c r="AC143" s="5">
        <v>-6</v>
      </c>
      <c r="AD143" s="6"/>
      <c r="AE143" s="5" cm="1">
        <f t="array" ref="AE143:AH143">polysub(H143:K143,polymultdiv(_xlfn.ANCHORARRAY(U143),$F$14:$I$14,_xlfn.ANCHORARRAY($J$3),$E$3),$E$3)</f>
        <v>-11</v>
      </c>
      <c r="AF143" s="5">
        <v>-1</v>
      </c>
      <c r="AG143" s="5">
        <v>-12</v>
      </c>
      <c r="AH143" s="5">
        <v>-17</v>
      </c>
      <c r="AI143" s="6"/>
      <c r="AJ143" s="5" cm="1">
        <f t="array" ref="AJ143:AM143">decompose_poly(_xlfn.ANCHORARRAY(AE143),$E$3,2*Constants!$D$10,"low")</f>
        <v>10</v>
      </c>
      <c r="AK143" s="5">
        <v>-1</v>
      </c>
      <c r="AL143" s="5">
        <v>9</v>
      </c>
      <c r="AM143" s="5">
        <v>4</v>
      </c>
      <c r="AO143" s="33" t="str" cm="1">
        <f t="array" ref="AO143">InfinityNorm(Z143:AC144)&amp;"&gt;="&amp;Constants!$D$8-Constants!$D$16</f>
        <v>12&gt;=11</v>
      </c>
      <c r="AP143" s="33"/>
      <c r="AQ143" s="33" t="b" cm="1">
        <f t="array" ref="AQ143">NOT(OR(InfinityNorm(Z143:AC144)&gt;=Constants!$D$8-Constants!$D$16,InfinityNorm(AJ143:AM144)&gt;=Constants!$D$10-Constants!$D$16))</f>
        <v>0</v>
      </c>
      <c r="AR143" s="33"/>
      <c r="AS143" s="40">
        <f t="shared" ref="AS143" si="37">IF(AQ143,1,0)</f>
        <v>0</v>
      </c>
      <c r="AT143" s="1"/>
      <c r="AU143" s="1"/>
      <c r="AW143" s="1"/>
      <c r="AX143" s="1"/>
      <c r="AY143" s="1"/>
    </row>
    <row r="144" spans="2:51" ht="18" customHeight="1" x14ac:dyDescent="0.3">
      <c r="B144" s="33"/>
      <c r="C144" s="5" cm="1">
        <f t="array" ref="C144:F144">PRNG_rnd_poly(4,B143*2+1,Constants!$D$8)</f>
        <v>10</v>
      </c>
      <c r="D144" s="5">
        <v>9</v>
      </c>
      <c r="E144" s="5">
        <v>6</v>
      </c>
      <c r="F144" s="5">
        <v>8</v>
      </c>
      <c r="G144" s="6"/>
      <c r="H144" s="5">
        <v>28</v>
      </c>
      <c r="I144" s="5">
        <v>6</v>
      </c>
      <c r="J144" s="5">
        <v>18</v>
      </c>
      <c r="K144" s="5">
        <v>29</v>
      </c>
      <c r="L144" s="6"/>
      <c r="M144" s="5" cm="1">
        <f t="array" ref="M144:P144">decompose_poly(H144:K144,$E$3,2*Constants!$D$10,"high")</f>
        <v>1</v>
      </c>
      <c r="N144" s="5">
        <v>0</v>
      </c>
      <c r="O144" s="5">
        <v>1</v>
      </c>
      <c r="P144" s="5">
        <v>1</v>
      </c>
      <c r="Q144" s="6"/>
      <c r="R144" s="11" t="str" cm="1">
        <f t="array" ref="R144">mm3_hash($V$3&amp;_xlfn.TEXTJOIN(",",TRUE,M143:P144))</f>
        <v>2071AAD0</v>
      </c>
      <c r="S144" s="6"/>
      <c r="T144" s="6"/>
      <c r="U144" s="6"/>
      <c r="V144" s="6"/>
      <c r="W144" s="6"/>
      <c r="X144" s="6"/>
      <c r="Y144" s="6"/>
      <c r="Z144" s="5" cm="1">
        <f t="array" ref="Z144:AC144">polyadd(C144:F144,polymultdiv($F$11:$I$11,_xlfn.ANCHORARRAY(U143),_xlfn.ANCHORARRAY($J$3),$E$3),$E$3)</f>
        <v>12</v>
      </c>
      <c r="AA144" s="5">
        <v>10</v>
      </c>
      <c r="AB144" s="5">
        <v>6</v>
      </c>
      <c r="AC144" s="5">
        <v>9</v>
      </c>
      <c r="AD144" s="6"/>
      <c r="AE144" s="5" cm="1">
        <f t="array" ref="AE144:AH144">polysub(H144:K144,polymultdiv(_xlfn.ANCHORARRAY(U143),$F$15:$I$15,_xlfn.ANCHORARRAY($J$3),$E$3),$E$3)</f>
        <v>29</v>
      </c>
      <c r="AF144" s="5">
        <v>7</v>
      </c>
      <c r="AG144" s="5">
        <v>19</v>
      </c>
      <c r="AH144" s="5">
        <v>28</v>
      </c>
      <c r="AI144" s="6"/>
      <c r="AJ144" s="5" cm="1">
        <f t="array" ref="AJ144:AM144">decompose_poly(_xlfn.ANCHORARRAY(AE144),$E$3,2*Constants!$D$10,"low")</f>
        <v>9</v>
      </c>
      <c r="AK144" s="5">
        <v>7</v>
      </c>
      <c r="AL144" s="5">
        <v>-1</v>
      </c>
      <c r="AM144" s="5">
        <v>8</v>
      </c>
      <c r="AO144" s="33" t="str" cm="1">
        <f t="array" ref="AO144">InfinityNorm(AJ143:AM144)&amp;"&gt;="&amp;Constants!$D$10-Constants!$D$16</f>
        <v>10&gt;=8</v>
      </c>
      <c r="AP144" s="33"/>
      <c r="AQ144" s="33"/>
      <c r="AR144" s="33"/>
      <c r="AS144" s="40"/>
      <c r="AT144" s="1"/>
      <c r="AU144" s="1"/>
      <c r="AW144" s="1"/>
      <c r="AX144" s="1"/>
      <c r="AY144" s="1"/>
    </row>
    <row r="145" spans="2:51" ht="18" customHeight="1" x14ac:dyDescent="0.3">
      <c r="AT145" s="1"/>
      <c r="AU145" s="1"/>
      <c r="AW145" s="1"/>
      <c r="AX145" s="1"/>
      <c r="AY145" s="1"/>
    </row>
    <row r="146" spans="2:51" ht="18" customHeight="1" x14ac:dyDescent="0.3">
      <c r="B146" s="33">
        <v>40</v>
      </c>
      <c r="C146" s="5" cm="1">
        <f t="array" ref="C146:F146">PRNG_rnd_poly(4,B146*2,Constants!$D$8)</f>
        <v>4</v>
      </c>
      <c r="D146" s="5">
        <v>9</v>
      </c>
      <c r="E146" s="5">
        <v>-10</v>
      </c>
      <c r="F146" s="5">
        <v>11</v>
      </c>
      <c r="G146" s="6"/>
      <c r="H146" s="5" cm="1">
        <f t="array" ref="H146:K147">poly_mv_mult_div($F$6:$I$6,$K$6:$N$6,$F$7:$I$7,$K$7:$N$7,C146:F146,C147:F147,_xlfn.ANCHORARRAY($J$3),$E$3)</f>
        <v>-25</v>
      </c>
      <c r="I146" s="5">
        <v>-9</v>
      </c>
      <c r="J146" s="5">
        <v>24</v>
      </c>
      <c r="K146" s="5">
        <v>-18</v>
      </c>
      <c r="L146" s="6"/>
      <c r="M146" s="5" cm="1">
        <f t="array" ref="M146:P146">decompose_poly(H146:K146,$E$3,2*Constants!$D$10,"high")</f>
        <v>2</v>
      </c>
      <c r="N146" s="5">
        <v>0</v>
      </c>
      <c r="O146" s="5">
        <v>1</v>
      </c>
      <c r="P146" s="5">
        <v>2</v>
      </c>
      <c r="Q146" s="6"/>
      <c r="R146" s="33" t="s">
        <v>14</v>
      </c>
      <c r="S146" s="33"/>
      <c r="T146" s="6"/>
      <c r="U146" s="5" cm="1">
        <f t="array" ref="U146:X146">SampleInBall(4,2,R147)</f>
        <v>-1</v>
      </c>
      <c r="V146" s="5">
        <v>1</v>
      </c>
      <c r="W146" s="5">
        <v>0</v>
      </c>
      <c r="X146" s="5">
        <v>0</v>
      </c>
      <c r="Y146" s="6"/>
      <c r="Z146" s="5" cm="1">
        <f t="array" ref="Z146:AC146">polyadd(C146:F146,polymultdiv($F$10:$I$10,_xlfn.ANCHORARRAY(U146),_xlfn.ANCHORARRAY($J$3),$E$3),$E$3)</f>
        <v>4</v>
      </c>
      <c r="AA146" s="5">
        <v>8</v>
      </c>
      <c r="AB146" s="5">
        <v>-9</v>
      </c>
      <c r="AC146" s="5">
        <v>11</v>
      </c>
      <c r="AD146" s="6"/>
      <c r="AE146" s="5" cm="1">
        <f t="array" ref="AE146:AH146">polysub(H146:K146,polymultdiv(_xlfn.ANCHORARRAY(U146),$F$14:$I$14,_xlfn.ANCHORARRAY($J$3),$E$3),$E$3)</f>
        <v>-24</v>
      </c>
      <c r="AF146" s="5">
        <v>-11</v>
      </c>
      <c r="AG146" s="5">
        <v>26</v>
      </c>
      <c r="AH146" s="5">
        <v>-19</v>
      </c>
      <c r="AI146" s="6"/>
      <c r="AJ146" s="5" cm="1">
        <f t="array" ref="AJ146:AM146">decompose_poly(_xlfn.ANCHORARRAY(AE146),$E$3,2*Constants!$D$10,"low")</f>
        <v>-3</v>
      </c>
      <c r="AK146" s="5">
        <v>10</v>
      </c>
      <c r="AL146" s="5">
        <v>6</v>
      </c>
      <c r="AM146" s="5">
        <v>2</v>
      </c>
      <c r="AO146" s="33" t="str" cm="1">
        <f t="array" ref="AO146">InfinityNorm(Z146:AC147)&amp;"&gt;="&amp;Constants!$D$8-Constants!$D$16</f>
        <v>11&gt;=11</v>
      </c>
      <c r="AP146" s="33"/>
      <c r="AQ146" s="33" t="b" cm="1">
        <f t="array" ref="AQ146">NOT(OR(InfinityNorm(Z146:AC147)&gt;=Constants!$D$8-Constants!$D$16,InfinityNorm(AJ146:AM147)&gt;=Constants!$D$10-Constants!$D$16))</f>
        <v>0</v>
      </c>
      <c r="AR146" s="33"/>
      <c r="AS146" s="40">
        <f t="shared" ref="AS146" si="38">IF(AQ146,1,0)</f>
        <v>0</v>
      </c>
      <c r="AT146" s="1"/>
      <c r="AU146" s="1"/>
      <c r="AW146" s="1"/>
      <c r="AX146" s="1"/>
      <c r="AY146" s="1"/>
    </row>
    <row r="147" spans="2:51" ht="18" customHeight="1" x14ac:dyDescent="0.3">
      <c r="B147" s="33"/>
      <c r="C147" s="5" cm="1">
        <f t="array" ref="C147:F147">PRNG_rnd_poly(4,B146*2+1,Constants!$D$8)</f>
        <v>2</v>
      </c>
      <c r="D147" s="5">
        <v>5</v>
      </c>
      <c r="E147" s="5">
        <v>1</v>
      </c>
      <c r="F147" s="5">
        <v>7</v>
      </c>
      <c r="G147" s="6"/>
      <c r="H147" s="5">
        <v>-30</v>
      </c>
      <c r="I147" s="5">
        <v>-21</v>
      </c>
      <c r="J147" s="5">
        <v>-14</v>
      </c>
      <c r="K147" s="5">
        <v>27</v>
      </c>
      <c r="L147" s="6"/>
      <c r="M147" s="5" cm="1">
        <f t="array" ref="M147:P147">decompose_poly(H147:K147,$E$3,2*Constants!$D$10,"high")</f>
        <v>2</v>
      </c>
      <c r="N147" s="5">
        <v>2</v>
      </c>
      <c r="O147" s="5">
        <v>2</v>
      </c>
      <c r="P147" s="5">
        <v>1</v>
      </c>
      <c r="Q147" s="6"/>
      <c r="R147" s="11" t="str" cm="1">
        <f t="array" ref="R147">mm3_hash($V$3&amp;_xlfn.TEXTJOIN(",",TRUE,M146:P147))</f>
        <v>CB2C179F</v>
      </c>
      <c r="S147" s="6"/>
      <c r="T147" s="6"/>
      <c r="U147" s="6"/>
      <c r="V147" s="6"/>
      <c r="W147" s="6"/>
      <c r="X147" s="6"/>
      <c r="Y147" s="6"/>
      <c r="Z147" s="5" cm="1">
        <f t="array" ref="Z147:AC147">polyadd(C147:F147,polymultdiv($F$11:$I$11,_xlfn.ANCHORARRAY(U146),_xlfn.ANCHORARRAY($J$3),$E$3),$E$3)</f>
        <v>3</v>
      </c>
      <c r="AA147" s="5">
        <v>4</v>
      </c>
      <c r="AB147" s="5">
        <v>1</v>
      </c>
      <c r="AC147" s="5">
        <v>9</v>
      </c>
      <c r="AD147" s="6"/>
      <c r="AE147" s="5" cm="1">
        <f t="array" ref="AE147:AH147">polysub(H147:K147,polymultdiv(_xlfn.ANCHORARRAY(U146),$F$15:$I$15,_xlfn.ANCHORARRAY($J$3),$E$3),$E$3)</f>
        <v>30</v>
      </c>
      <c r="AF147" s="5">
        <v>-21</v>
      </c>
      <c r="AG147" s="5">
        <v>-13</v>
      </c>
      <c r="AH147" s="5">
        <v>27</v>
      </c>
      <c r="AI147" s="6"/>
      <c r="AJ147" s="5" cm="1">
        <f t="array" ref="AJ147:AM147">decompose_poly(_xlfn.ANCHORARRAY(AE147),$E$3,2*Constants!$D$10,"low")</f>
        <v>10</v>
      </c>
      <c r="AK147" s="5">
        <v>0</v>
      </c>
      <c r="AL147" s="5">
        <v>8</v>
      </c>
      <c r="AM147" s="5">
        <v>7</v>
      </c>
      <c r="AO147" s="33" t="str" cm="1">
        <f t="array" ref="AO147">InfinityNorm(AJ146:AM147)&amp;"&gt;="&amp;Constants!$D$10-Constants!$D$16</f>
        <v>10&gt;=8</v>
      </c>
      <c r="AP147" s="33"/>
      <c r="AQ147" s="33"/>
      <c r="AR147" s="33"/>
      <c r="AS147" s="40"/>
      <c r="AT147" s="1"/>
      <c r="AU147" s="1"/>
      <c r="AW147" s="1"/>
      <c r="AX147" s="1"/>
      <c r="AY147" s="1"/>
    </row>
    <row r="148" spans="2:51" ht="18" customHeight="1" x14ac:dyDescent="0.3">
      <c r="AT148" s="1"/>
      <c r="AU148" s="1"/>
      <c r="AW148" s="1"/>
      <c r="AX148" s="1"/>
      <c r="AY148" s="1"/>
    </row>
    <row r="149" spans="2:51" ht="18" customHeight="1" x14ac:dyDescent="0.3">
      <c r="B149" s="33">
        <v>41</v>
      </c>
      <c r="C149" s="5" cm="1">
        <f t="array" ref="C149:F149">PRNG_rnd_poly(4,B149*2,Constants!$D$8)</f>
        <v>-6</v>
      </c>
      <c r="D149" s="5">
        <v>0</v>
      </c>
      <c r="E149" s="5">
        <v>-7</v>
      </c>
      <c r="F149" s="5">
        <v>-5</v>
      </c>
      <c r="G149" s="6"/>
      <c r="H149" s="5" cm="1">
        <f t="array" ref="H149:K150">poly_mv_mult_div($F$6:$I$6,$K$6:$N$6,$F$7:$I$7,$K$7:$N$7,C149:F149,C150:F150,_xlfn.ANCHORARRAY($J$3),$E$3)</f>
        <v>23</v>
      </c>
      <c r="I149" s="5">
        <v>-5</v>
      </c>
      <c r="J149" s="5">
        <v>17</v>
      </c>
      <c r="K149" s="5">
        <v>0</v>
      </c>
      <c r="L149" s="6"/>
      <c r="M149" s="5" cm="1">
        <f t="array" ref="M149:P149">decompose_poly(H149:K149,$E$3,2*Constants!$D$10,"high")</f>
        <v>1</v>
      </c>
      <c r="N149" s="5">
        <v>0</v>
      </c>
      <c r="O149" s="5">
        <v>1</v>
      </c>
      <c r="P149" s="5">
        <v>0</v>
      </c>
      <c r="Q149" s="6"/>
      <c r="R149" s="33" t="s">
        <v>14</v>
      </c>
      <c r="S149" s="33"/>
      <c r="T149" s="6"/>
      <c r="U149" s="5" cm="1">
        <f t="array" ref="U149:X149">SampleInBall(4,2,R150)</f>
        <v>0</v>
      </c>
      <c r="V149" s="5">
        <v>1</v>
      </c>
      <c r="W149" s="5">
        <v>-1</v>
      </c>
      <c r="X149" s="5">
        <v>0</v>
      </c>
      <c r="Y149" s="6"/>
      <c r="Z149" s="5" cm="1">
        <f t="array" ref="Z149:AC149">polyadd(C149:F149,polymultdiv($F$10:$I$10,_xlfn.ANCHORARRAY(U149),_xlfn.ANCHORARRAY($J$3),$E$3),$E$3)</f>
        <v>-6</v>
      </c>
      <c r="AA149" s="5">
        <v>0</v>
      </c>
      <c r="AB149" s="5">
        <v>-6</v>
      </c>
      <c r="AC149" s="5">
        <v>-6</v>
      </c>
      <c r="AD149" s="6"/>
      <c r="AE149" s="5" cm="1">
        <f t="array" ref="AE149:AH149">polysub(H149:K149,polymultdiv(_xlfn.ANCHORARRAY(U149),$F$14:$I$14,_xlfn.ANCHORARRAY($J$3),$E$3),$E$3)</f>
        <v>22</v>
      </c>
      <c r="AF149" s="5">
        <v>-6</v>
      </c>
      <c r="AG149" s="5">
        <v>19</v>
      </c>
      <c r="AH149" s="5">
        <v>-2</v>
      </c>
      <c r="AI149" s="6"/>
      <c r="AJ149" s="5" cm="1">
        <f t="array" ref="AJ149:AM149">decompose_poly(_xlfn.ANCHORARRAY(AE149),$E$3,2*Constants!$D$10,"low")</f>
        <v>2</v>
      </c>
      <c r="AK149" s="5">
        <v>-6</v>
      </c>
      <c r="AL149" s="5">
        <v>-1</v>
      </c>
      <c r="AM149" s="5">
        <v>-2</v>
      </c>
      <c r="AO149" s="33" t="str" cm="1">
        <f t="array" ref="AO149">InfinityNorm(Z149:AC150)&amp;"&gt;="&amp;Constants!$D$8-Constants!$D$16</f>
        <v>13&gt;=11</v>
      </c>
      <c r="AP149" s="33"/>
      <c r="AQ149" s="33" t="b" cm="1">
        <f t="array" ref="AQ149">NOT(OR(InfinityNorm(Z149:AC150)&gt;=Constants!$D$8-Constants!$D$16,InfinityNorm(AJ149:AM150)&gt;=Constants!$D$10-Constants!$D$16))</f>
        <v>0</v>
      </c>
      <c r="AR149" s="33"/>
      <c r="AS149" s="40">
        <f t="shared" ref="AS149" si="39">IF(AQ149,1,0)</f>
        <v>0</v>
      </c>
      <c r="AT149" s="1"/>
      <c r="AU149" s="1"/>
      <c r="AW149" s="1"/>
      <c r="AX149" s="1"/>
      <c r="AY149" s="1"/>
    </row>
    <row r="150" spans="2:51" ht="18" customHeight="1" x14ac:dyDescent="0.3">
      <c r="B150" s="33"/>
      <c r="C150" s="5" cm="1">
        <f t="array" ref="C150:F150">PRNG_rnd_poly(4,B149*2+1,Constants!$D$8)</f>
        <v>-7</v>
      </c>
      <c r="D150" s="5">
        <v>-12</v>
      </c>
      <c r="E150" s="5">
        <v>-8</v>
      </c>
      <c r="F150" s="5">
        <v>4</v>
      </c>
      <c r="G150" s="6"/>
      <c r="H150" s="5">
        <v>29</v>
      </c>
      <c r="I150" s="5">
        <v>-8</v>
      </c>
      <c r="J150" s="5">
        <v>5</v>
      </c>
      <c r="K150" s="5">
        <v>-11</v>
      </c>
      <c r="L150" s="6"/>
      <c r="M150" s="5" cm="1">
        <f t="array" ref="M150:P150">decompose_poly(H150:K150,$E$3,2*Constants!$D$10,"high")</f>
        <v>1</v>
      </c>
      <c r="N150" s="5">
        <v>0</v>
      </c>
      <c r="O150" s="5">
        <v>0</v>
      </c>
      <c r="P150" s="5">
        <v>2</v>
      </c>
      <c r="Q150" s="6"/>
      <c r="R150" s="11" t="str" cm="1">
        <f t="array" ref="R150">mm3_hash($V$3&amp;_xlfn.TEXTJOIN(",",TRUE,M149:P150))</f>
        <v>CE9EDC42</v>
      </c>
      <c r="S150" s="6"/>
      <c r="T150" s="6"/>
      <c r="U150" s="6"/>
      <c r="V150" s="6"/>
      <c r="W150" s="6"/>
      <c r="X150" s="6"/>
      <c r="Y150" s="6"/>
      <c r="Z150" s="5" cm="1">
        <f t="array" ref="Z150:AC150">polyadd(C150:F150,polymultdiv($F$11:$I$11,_xlfn.ANCHORARRAY(U149),_xlfn.ANCHORARRAY($J$3),$E$3),$E$3)</f>
        <v>-5</v>
      </c>
      <c r="AA150" s="5">
        <v>-13</v>
      </c>
      <c r="AB150" s="5">
        <v>-7</v>
      </c>
      <c r="AC150" s="5">
        <v>4</v>
      </c>
      <c r="AD150" s="6"/>
      <c r="AE150" s="5" cm="1">
        <f t="array" ref="AE150:AH150">polysub(H150:K150,polymultdiv(_xlfn.ANCHORARRAY(U149),$F$15:$I$15,_xlfn.ANCHORARRAY($J$3),$E$3),$E$3)</f>
        <v>29</v>
      </c>
      <c r="AF150" s="5">
        <v>-7</v>
      </c>
      <c r="AG150" s="5">
        <v>5</v>
      </c>
      <c r="AH150" s="5">
        <v>-12</v>
      </c>
      <c r="AI150" s="6"/>
      <c r="AJ150" s="5" cm="1">
        <f t="array" ref="AJ150:AM150">decompose_poly(_xlfn.ANCHORARRAY(AE150),$E$3,2*Constants!$D$10,"low")</f>
        <v>9</v>
      </c>
      <c r="AK150" s="5">
        <v>-7</v>
      </c>
      <c r="AL150" s="5">
        <v>5</v>
      </c>
      <c r="AM150" s="5">
        <v>9</v>
      </c>
      <c r="AO150" s="33" t="str" cm="1">
        <f t="array" ref="AO150">InfinityNorm(AJ149:AM150)&amp;"&gt;="&amp;Constants!$D$10-Constants!$D$16</f>
        <v>9&gt;=8</v>
      </c>
      <c r="AP150" s="33"/>
      <c r="AQ150" s="33"/>
      <c r="AR150" s="33"/>
      <c r="AS150" s="40"/>
      <c r="AT150" s="1"/>
      <c r="AU150" s="1"/>
      <c r="AW150" s="1"/>
      <c r="AX150" s="1"/>
      <c r="AY150" s="1"/>
    </row>
    <row r="151" spans="2:51" ht="18" customHeight="1" x14ac:dyDescent="0.3">
      <c r="AT151" s="1"/>
      <c r="AU151" s="1"/>
      <c r="AW151" s="1"/>
      <c r="AX151" s="1"/>
      <c r="AY151" s="1"/>
    </row>
    <row r="152" spans="2:51" ht="18" customHeight="1" x14ac:dyDescent="0.3">
      <c r="B152" s="33">
        <v>42</v>
      </c>
      <c r="C152" s="5" cm="1">
        <f t="array" ref="C152:F152">PRNG_rnd_poly(4,B152*2,Constants!$D$8)</f>
        <v>1</v>
      </c>
      <c r="D152" s="5">
        <v>-8</v>
      </c>
      <c r="E152" s="5">
        <v>4</v>
      </c>
      <c r="F152" s="5">
        <v>-9</v>
      </c>
      <c r="G152" s="6"/>
      <c r="H152" s="5" cm="1">
        <f t="array" ref="H152:K153">poly_mv_mult_div($F$6:$I$6,$K$6:$N$6,$F$7:$I$7,$K$7:$N$7,C152:F152,C153:F153,_xlfn.ANCHORARRAY($J$3),$E$3)</f>
        <v>25</v>
      </c>
      <c r="I152" s="5">
        <v>23</v>
      </c>
      <c r="J152" s="5">
        <v>-16</v>
      </c>
      <c r="K152" s="5">
        <v>19</v>
      </c>
      <c r="L152" s="6"/>
      <c r="M152" s="5" cm="1">
        <f t="array" ref="M152:P152">decompose_poly(H152:K152,$E$3,2*Constants!$D$10,"high")</f>
        <v>1</v>
      </c>
      <c r="N152" s="5">
        <v>1</v>
      </c>
      <c r="O152" s="5">
        <v>2</v>
      </c>
      <c r="P152" s="5">
        <v>1</v>
      </c>
      <c r="Q152" s="6"/>
      <c r="R152" s="33" t="s">
        <v>14</v>
      </c>
      <c r="S152" s="33"/>
      <c r="T152" s="6"/>
      <c r="U152" s="5" cm="1">
        <f t="array" ref="U152:X152">SampleInBall(4,2,R153)</f>
        <v>0</v>
      </c>
      <c r="V152" s="5">
        <v>0</v>
      </c>
      <c r="W152" s="5">
        <v>-1</v>
      </c>
      <c r="X152" s="5">
        <v>-1</v>
      </c>
      <c r="Y152" s="6"/>
      <c r="Z152" s="5" cm="1">
        <f t="array" ref="Z152:AC152">polyadd(C152:F152,polymultdiv($F$10:$I$10,_xlfn.ANCHORARRAY(U152),_xlfn.ANCHORARRAY($J$3),$E$3),$E$3)</f>
        <v>2</v>
      </c>
      <c r="AA152" s="5">
        <v>-8</v>
      </c>
      <c r="AB152" s="5">
        <v>4</v>
      </c>
      <c r="AC152" s="5">
        <v>-10</v>
      </c>
      <c r="AD152" s="6"/>
      <c r="AE152" s="5" cm="1">
        <f t="array" ref="AE152:AH152">polysub(H152:K152,polymultdiv(_xlfn.ANCHORARRAY(U152),$F$14:$I$14,_xlfn.ANCHORARRAY($J$3),$E$3),$E$3)</f>
        <v>25</v>
      </c>
      <c r="AF152" s="5">
        <v>22</v>
      </c>
      <c r="AG152" s="5">
        <v>-15</v>
      </c>
      <c r="AH152" s="5">
        <v>19</v>
      </c>
      <c r="AI152" s="6"/>
      <c r="AJ152" s="5" cm="1">
        <f t="array" ref="AJ152:AM152">decompose_poly(_xlfn.ANCHORARRAY(AE152),$E$3,2*Constants!$D$10,"low")</f>
        <v>5</v>
      </c>
      <c r="AK152" s="5">
        <v>2</v>
      </c>
      <c r="AL152" s="5">
        <v>6</v>
      </c>
      <c r="AM152" s="5">
        <v>-1</v>
      </c>
      <c r="AO152" s="33" t="str" cm="1">
        <f t="array" ref="AO152">InfinityNorm(Z152:AC153)&amp;"&gt;="&amp;Constants!$D$8-Constants!$D$16</f>
        <v>11&gt;=11</v>
      </c>
      <c r="AP152" s="33"/>
      <c r="AQ152" s="33" t="b" cm="1">
        <f t="array" ref="AQ152">NOT(OR(InfinityNorm(Z152:AC153)&gt;=Constants!$D$8-Constants!$D$16,InfinityNorm(AJ152:AM153)&gt;=Constants!$D$10-Constants!$D$16))</f>
        <v>0</v>
      </c>
      <c r="AR152" s="33"/>
      <c r="AS152" s="40">
        <f t="shared" ref="AS152" si="40">IF(AQ152,1,0)</f>
        <v>0</v>
      </c>
      <c r="AT152" s="1"/>
      <c r="AU152" s="1"/>
      <c r="AW152" s="1"/>
      <c r="AX152" s="1"/>
      <c r="AY152" s="1"/>
    </row>
    <row r="153" spans="2:51" ht="18" customHeight="1" x14ac:dyDescent="0.3">
      <c r="B153" s="33"/>
      <c r="C153" s="5" cm="1">
        <f t="array" ref="C153:F153">PRNG_rnd_poly(4,B152*2+1,Constants!$D$8)</f>
        <v>-1</v>
      </c>
      <c r="D153" s="5">
        <v>-1</v>
      </c>
      <c r="E153" s="5">
        <v>-10</v>
      </c>
      <c r="F153" s="5">
        <v>1</v>
      </c>
      <c r="G153" s="6"/>
      <c r="H153" s="5">
        <v>-19</v>
      </c>
      <c r="I153" s="5">
        <v>-20</v>
      </c>
      <c r="J153" s="5">
        <v>-28</v>
      </c>
      <c r="K153" s="5">
        <v>5</v>
      </c>
      <c r="L153" s="6"/>
      <c r="M153" s="5" cm="1">
        <f t="array" ref="M153:P153">decompose_poly(H153:K153,$E$3,2*Constants!$D$10,"high")</f>
        <v>2</v>
      </c>
      <c r="N153" s="5">
        <v>2</v>
      </c>
      <c r="O153" s="5">
        <v>2</v>
      </c>
      <c r="P153" s="5">
        <v>0</v>
      </c>
      <c r="Q153" s="6"/>
      <c r="R153" s="11" t="str" cm="1">
        <f t="array" ref="R153">mm3_hash($V$3&amp;_xlfn.TEXTJOIN(",",TRUE,M152:P153))</f>
        <v>282BC5E7</v>
      </c>
      <c r="S153" s="6"/>
      <c r="T153" s="6"/>
      <c r="U153" s="6"/>
      <c r="V153" s="6"/>
      <c r="W153" s="6"/>
      <c r="X153" s="6"/>
      <c r="Y153" s="6"/>
      <c r="Z153" s="5" cm="1">
        <f t="array" ref="Z153:AC153">polyadd(C153:F153,polymultdiv($F$11:$I$11,_xlfn.ANCHORARRAY(U152),_xlfn.ANCHORARRAY($J$3),$E$3),$E$3)</f>
        <v>1</v>
      </c>
      <c r="AA153" s="5">
        <v>-1</v>
      </c>
      <c r="AB153" s="5">
        <v>-11</v>
      </c>
      <c r="AC153" s="5">
        <v>0</v>
      </c>
      <c r="AD153" s="6"/>
      <c r="AE153" s="5" cm="1">
        <f t="array" ref="AE153:AH153">polysub(H153:K153,polymultdiv(_xlfn.ANCHORARRAY(U152),$F$15:$I$15,_xlfn.ANCHORARRAY($J$3),$E$3),$E$3)</f>
        <v>-18</v>
      </c>
      <c r="AF153" s="5">
        <v>-20</v>
      </c>
      <c r="AG153" s="5">
        <v>-29</v>
      </c>
      <c r="AH153" s="5">
        <v>3</v>
      </c>
      <c r="AI153" s="6"/>
      <c r="AJ153" s="5" cm="1">
        <f t="array" ref="AJ153:AM153">decompose_poly(_xlfn.ANCHORARRAY(AE153),$E$3,2*Constants!$D$10,"low")</f>
        <v>3</v>
      </c>
      <c r="AK153" s="5">
        <v>1</v>
      </c>
      <c r="AL153" s="5">
        <v>-8</v>
      </c>
      <c r="AM153" s="5">
        <v>3</v>
      </c>
      <c r="AO153" s="33" t="str" cm="1">
        <f t="array" ref="AO153">InfinityNorm(AJ152:AM153)&amp;"&gt;="&amp;Constants!$D$10-Constants!$D$16</f>
        <v>8&gt;=8</v>
      </c>
      <c r="AP153" s="33"/>
      <c r="AQ153" s="33"/>
      <c r="AR153" s="33"/>
      <c r="AS153" s="40"/>
      <c r="AT153" s="1"/>
      <c r="AU153" s="1"/>
      <c r="AW153" s="1"/>
      <c r="AX153" s="1"/>
      <c r="AY153" s="1"/>
    </row>
    <row r="154" spans="2:51" ht="18" customHeight="1" x14ac:dyDescent="0.3">
      <c r="AT154" s="1"/>
      <c r="AU154" s="1"/>
      <c r="AW154" s="1"/>
      <c r="AX154" s="1"/>
      <c r="AY154" s="1"/>
    </row>
    <row r="155" spans="2:51" ht="18" customHeight="1" x14ac:dyDescent="0.3">
      <c r="B155" s="33">
        <v>43</v>
      </c>
      <c r="C155" s="5" cm="1">
        <f t="array" ref="C155:F155">PRNG_rnd_poly(4,B155*2,Constants!$D$8)</f>
        <v>-7</v>
      </c>
      <c r="D155" s="5">
        <v>7</v>
      </c>
      <c r="E155" s="5">
        <v>7</v>
      </c>
      <c r="F155" s="5">
        <v>-3</v>
      </c>
      <c r="G155" s="6"/>
      <c r="H155" s="5" cm="1">
        <f t="array" ref="H155:K156">poly_mv_mult_div($F$6:$I$6,$K$6:$N$6,$F$7:$I$7,$K$7:$N$7,C155:F155,C156:F156,_xlfn.ANCHORARRAY($J$3),$E$3)</f>
        <v>0</v>
      </c>
      <c r="I155" s="5">
        <v>-15</v>
      </c>
      <c r="J155" s="5">
        <v>-11</v>
      </c>
      <c r="K155" s="5">
        <v>-29</v>
      </c>
      <c r="L155" s="6"/>
      <c r="M155" s="5" cm="1">
        <f t="array" ref="M155:P155">decompose_poly(H155:K155,$E$3,2*Constants!$D$10,"high")</f>
        <v>0</v>
      </c>
      <c r="N155" s="5">
        <v>2</v>
      </c>
      <c r="O155" s="5">
        <v>2</v>
      </c>
      <c r="P155" s="5">
        <v>2</v>
      </c>
      <c r="Q155" s="6"/>
      <c r="R155" s="33" t="s">
        <v>14</v>
      </c>
      <c r="S155" s="33"/>
      <c r="T155" s="6"/>
      <c r="U155" s="5" cm="1">
        <f t="array" ref="U155:X155">SampleInBall(4,2,R156)</f>
        <v>-1</v>
      </c>
      <c r="V155" s="5">
        <v>-1</v>
      </c>
      <c r="W155" s="5">
        <v>0</v>
      </c>
      <c r="X155" s="5">
        <v>0</v>
      </c>
      <c r="Y155" s="6"/>
      <c r="Z155" s="5" cm="1">
        <f t="array" ref="Z155:AC155">polyadd(C155:F155,polymultdiv($F$10:$I$10,_xlfn.ANCHORARRAY(U155),_xlfn.ANCHORARRAY($J$3),$E$3),$E$3)</f>
        <v>-7</v>
      </c>
      <c r="AA155" s="5">
        <v>6</v>
      </c>
      <c r="AB155" s="5">
        <v>6</v>
      </c>
      <c r="AC155" s="5">
        <v>-3</v>
      </c>
      <c r="AD155" s="6"/>
      <c r="AE155" s="5" cm="1">
        <f t="array" ref="AE155:AH155">polysub(H155:K155,polymultdiv(_xlfn.ANCHORARRAY(U155),$F$14:$I$14,_xlfn.ANCHORARRAY($J$3),$E$3),$E$3)</f>
        <v>1</v>
      </c>
      <c r="AF155" s="5">
        <v>-15</v>
      </c>
      <c r="AG155" s="5">
        <v>-11</v>
      </c>
      <c r="AH155" s="5">
        <v>-28</v>
      </c>
      <c r="AI155" s="6"/>
      <c r="AJ155" s="5" cm="1">
        <f t="array" ref="AJ155:AM155">decompose_poly(_xlfn.ANCHORARRAY(AE155),$E$3,2*Constants!$D$10,"low")</f>
        <v>1</v>
      </c>
      <c r="AK155" s="5">
        <v>6</v>
      </c>
      <c r="AL155" s="5">
        <v>10</v>
      </c>
      <c r="AM155" s="5">
        <v>-7</v>
      </c>
      <c r="AO155" s="33" t="str" cm="1">
        <f t="array" ref="AO155">InfinityNorm(Z155:AC156)&amp;"&gt;="&amp;Constants!$D$8-Constants!$D$16</f>
        <v>11&gt;=11</v>
      </c>
      <c r="AP155" s="33"/>
      <c r="AQ155" s="33" t="b" cm="1">
        <f t="array" ref="AQ155">NOT(OR(InfinityNorm(Z155:AC156)&gt;=Constants!$D$8-Constants!$D$16,InfinityNorm(AJ155:AM156)&gt;=Constants!$D$10-Constants!$D$16))</f>
        <v>0</v>
      </c>
      <c r="AR155" s="33"/>
      <c r="AS155" s="40">
        <f t="shared" ref="AS155" si="41">IF(AQ155,1,0)</f>
        <v>0</v>
      </c>
      <c r="AT155" s="1"/>
      <c r="AU155" s="1"/>
      <c r="AW155" s="1"/>
      <c r="AX155" s="1"/>
      <c r="AY155" s="1"/>
    </row>
    <row r="156" spans="2:51" ht="18" customHeight="1" x14ac:dyDescent="0.3">
      <c r="B156" s="33"/>
      <c r="C156" s="5" cm="1">
        <f t="array" ref="C156:F156">PRNG_rnd_poly(4,B155*2+1,Constants!$D$8)</f>
        <v>-4</v>
      </c>
      <c r="D156" s="5">
        <v>-10</v>
      </c>
      <c r="E156" s="5">
        <v>4</v>
      </c>
      <c r="F156" s="5">
        <v>-10</v>
      </c>
      <c r="G156" s="6"/>
      <c r="H156" s="5">
        <v>-30</v>
      </c>
      <c r="I156" s="5">
        <v>-24</v>
      </c>
      <c r="J156" s="5">
        <v>-12</v>
      </c>
      <c r="K156" s="5">
        <v>-7</v>
      </c>
      <c r="L156" s="6"/>
      <c r="M156" s="5" cm="1">
        <f t="array" ref="M156:P156">decompose_poly(H156:K156,$E$3,2*Constants!$D$10,"high")</f>
        <v>2</v>
      </c>
      <c r="N156" s="5">
        <v>2</v>
      </c>
      <c r="O156" s="5">
        <v>2</v>
      </c>
      <c r="P156" s="5">
        <v>0</v>
      </c>
      <c r="Q156" s="6"/>
      <c r="R156" s="11" t="str" cm="1">
        <f t="array" ref="R156">mm3_hash($V$3&amp;_xlfn.TEXTJOIN(",",TRUE,M155:P156))</f>
        <v>F85814FE</v>
      </c>
      <c r="S156" s="6"/>
      <c r="T156" s="6"/>
      <c r="U156" s="6"/>
      <c r="V156" s="6"/>
      <c r="W156" s="6"/>
      <c r="X156" s="6"/>
      <c r="Y156" s="6"/>
      <c r="Z156" s="5" cm="1">
        <f t="array" ref="Z156:AC156">polyadd(C156:F156,polymultdiv($F$11:$I$11,_xlfn.ANCHORARRAY(U155),_xlfn.ANCHORARRAY($J$3),$E$3),$E$3)</f>
        <v>-5</v>
      </c>
      <c r="AA156" s="5">
        <v>-11</v>
      </c>
      <c r="AB156" s="5">
        <v>2</v>
      </c>
      <c r="AC156" s="5">
        <v>-10</v>
      </c>
      <c r="AD156" s="6"/>
      <c r="AE156" s="5" cm="1">
        <f t="array" ref="AE156:AH156">polysub(H156:K156,polymultdiv(_xlfn.ANCHORARRAY(U155),$F$15:$I$15,_xlfn.ANCHORARRAY($J$3),$E$3),$E$3)</f>
        <v>30</v>
      </c>
      <c r="AF156" s="5">
        <v>-26</v>
      </c>
      <c r="AG156" s="5">
        <v>-13</v>
      </c>
      <c r="AH156" s="5">
        <v>-7</v>
      </c>
      <c r="AI156" s="6"/>
      <c r="AJ156" s="5" cm="1">
        <f t="array" ref="AJ156:AM156">decompose_poly(_xlfn.ANCHORARRAY(AE156),$E$3,2*Constants!$D$10,"low")</f>
        <v>10</v>
      </c>
      <c r="AK156" s="5">
        <v>-5</v>
      </c>
      <c r="AL156" s="5">
        <v>8</v>
      </c>
      <c r="AM156" s="5">
        <v>-7</v>
      </c>
      <c r="AO156" s="33" t="str" cm="1">
        <f t="array" ref="AO156">InfinityNorm(AJ155:AM156)&amp;"&gt;="&amp;Constants!$D$10-Constants!$D$16</f>
        <v>10&gt;=8</v>
      </c>
      <c r="AP156" s="33"/>
      <c r="AQ156" s="33"/>
      <c r="AR156" s="33"/>
      <c r="AS156" s="40"/>
      <c r="AT156" s="1"/>
      <c r="AU156" s="1"/>
      <c r="AW156" s="1"/>
      <c r="AX156" s="1"/>
      <c r="AY156" s="1"/>
    </row>
    <row r="157" spans="2:51" ht="18" customHeight="1" x14ac:dyDescent="0.3">
      <c r="AT157" s="1"/>
      <c r="AU157" s="1"/>
      <c r="AW157" s="1"/>
      <c r="AX157" s="1"/>
      <c r="AY157" s="1"/>
    </row>
    <row r="158" spans="2:51" ht="18" customHeight="1" x14ac:dyDescent="0.3">
      <c r="B158" s="33">
        <v>44</v>
      </c>
      <c r="C158" s="5" cm="1">
        <f t="array" ref="C158:F158">PRNG_rnd_poly(4,B158*2,Constants!$D$8)</f>
        <v>-4</v>
      </c>
      <c r="D158" s="5">
        <v>5</v>
      </c>
      <c r="E158" s="5">
        <v>-10</v>
      </c>
      <c r="F158" s="5">
        <v>-2</v>
      </c>
      <c r="G158" s="6"/>
      <c r="H158" s="5" cm="1">
        <f t="array" ref="H158:K159">poly_mv_mult_div($F$6:$I$6,$K$6:$N$6,$F$7:$I$7,$K$7:$N$7,C158:F158,C159:F159,_xlfn.ANCHORARRAY($J$3),$E$3)</f>
        <v>14</v>
      </c>
      <c r="I158" s="5">
        <v>29</v>
      </c>
      <c r="J158" s="5">
        <v>-27</v>
      </c>
      <c r="K158" s="5">
        <v>18</v>
      </c>
      <c r="L158" s="6"/>
      <c r="M158" s="5" cm="1">
        <f t="array" ref="M158:P158">decompose_poly(H158:K158,$E$3,2*Constants!$D$10,"high")</f>
        <v>1</v>
      </c>
      <c r="N158" s="5">
        <v>1</v>
      </c>
      <c r="O158" s="5">
        <v>2</v>
      </c>
      <c r="P158" s="5">
        <v>1</v>
      </c>
      <c r="Q158" s="6"/>
      <c r="R158" s="33" t="s">
        <v>14</v>
      </c>
      <c r="S158" s="33"/>
      <c r="T158" s="6"/>
      <c r="U158" s="5" cm="1">
        <f t="array" ref="U158:X158">SampleInBall(4,2,R159)</f>
        <v>-1</v>
      </c>
      <c r="V158" s="5">
        <v>0</v>
      </c>
      <c r="W158" s="5">
        <v>0</v>
      </c>
      <c r="X158" s="5">
        <v>1</v>
      </c>
      <c r="Y158" s="6"/>
      <c r="Z158" s="5" cm="1">
        <f t="array" ref="Z158:AC158">polyadd(C158:F158,polymultdiv($F$10:$I$10,_xlfn.ANCHORARRAY(U158),_xlfn.ANCHORARRAY($J$3),$E$3),$E$3)</f>
        <v>-5</v>
      </c>
      <c r="AA158" s="5">
        <v>4</v>
      </c>
      <c r="AB158" s="5">
        <v>-10</v>
      </c>
      <c r="AC158" s="5">
        <v>-2</v>
      </c>
      <c r="AD158" s="6"/>
      <c r="AE158" s="5" cm="1">
        <f t="array" ref="AE158:AH158">polysub(H158:K158,polymultdiv(_xlfn.ANCHORARRAY(U158),$F$14:$I$14,_xlfn.ANCHORARRAY($J$3),$E$3),$E$3)</f>
        <v>14</v>
      </c>
      <c r="AF158" s="5">
        <v>29</v>
      </c>
      <c r="AG158" s="5">
        <v>-26</v>
      </c>
      <c r="AH158" s="5">
        <v>17</v>
      </c>
      <c r="AI158" s="6"/>
      <c r="AJ158" s="5" cm="1">
        <f t="array" ref="AJ158:AM158">decompose_poly(_xlfn.ANCHORARRAY(AE158),$E$3,2*Constants!$D$10,"low")</f>
        <v>-6</v>
      </c>
      <c r="AK158" s="5">
        <v>9</v>
      </c>
      <c r="AL158" s="5">
        <v>-5</v>
      </c>
      <c r="AM158" s="5">
        <v>-3</v>
      </c>
      <c r="AO158" s="33" t="str" cm="1">
        <f t="array" ref="AO158">InfinityNorm(Z158:AC159)&amp;"&gt;="&amp;Constants!$D$8-Constants!$D$16</f>
        <v>11&gt;=11</v>
      </c>
      <c r="AP158" s="33"/>
      <c r="AQ158" s="33" t="b" cm="1">
        <f t="array" ref="AQ158">NOT(OR(InfinityNorm(Z158:AC159)&gt;=Constants!$D$8-Constants!$D$16,InfinityNorm(AJ158:AM159)&gt;=Constants!$D$10-Constants!$D$16))</f>
        <v>0</v>
      </c>
      <c r="AR158" s="33"/>
      <c r="AS158" s="40">
        <f t="shared" ref="AS158" si="42">IF(AQ158,1,0)</f>
        <v>0</v>
      </c>
      <c r="AT158" s="1"/>
      <c r="AU158" s="1"/>
      <c r="AW158" s="1"/>
      <c r="AX158" s="1"/>
      <c r="AY158" s="1"/>
    </row>
    <row r="159" spans="2:51" ht="18" customHeight="1" x14ac:dyDescent="0.3">
      <c r="B159" s="33"/>
      <c r="C159" s="5" cm="1">
        <f t="array" ref="C159:F159">PRNG_rnd_poly(4,B158*2+1,Constants!$D$8)</f>
        <v>7</v>
      </c>
      <c r="D159" s="5">
        <v>-9</v>
      </c>
      <c r="E159" s="5">
        <v>-10</v>
      </c>
      <c r="F159" s="5">
        <v>1</v>
      </c>
      <c r="G159" s="6"/>
      <c r="H159" s="5">
        <v>16</v>
      </c>
      <c r="I159" s="5">
        <v>7</v>
      </c>
      <c r="J159" s="5">
        <v>4</v>
      </c>
      <c r="K159" s="5">
        <v>29</v>
      </c>
      <c r="L159" s="6"/>
      <c r="M159" s="5" cm="1">
        <f t="array" ref="M159:P159">decompose_poly(H159:K159,$E$3,2*Constants!$D$10,"high")</f>
        <v>1</v>
      </c>
      <c r="N159" s="5">
        <v>0</v>
      </c>
      <c r="O159" s="5">
        <v>0</v>
      </c>
      <c r="P159" s="5">
        <v>1</v>
      </c>
      <c r="Q159" s="6"/>
      <c r="R159" s="11" t="str" cm="1">
        <f t="array" ref="R159">mm3_hash($V$3&amp;_xlfn.TEXTJOIN(",",TRUE,M158:P159))</f>
        <v>3DD5A20E</v>
      </c>
      <c r="S159" s="6"/>
      <c r="T159" s="6"/>
      <c r="U159" s="6"/>
      <c r="V159" s="6"/>
      <c r="W159" s="6"/>
      <c r="X159" s="6"/>
      <c r="Y159" s="6"/>
      <c r="Z159" s="5" cm="1">
        <f t="array" ref="Z159:AC159">polyadd(C159:F159,polymultdiv($F$11:$I$11,_xlfn.ANCHORARRAY(U158),_xlfn.ANCHORARRAY($J$3),$E$3),$E$3)</f>
        <v>6</v>
      </c>
      <c r="AA159" s="5">
        <v>-11</v>
      </c>
      <c r="AB159" s="5">
        <v>-10</v>
      </c>
      <c r="AC159" s="5">
        <v>2</v>
      </c>
      <c r="AD159" s="6"/>
      <c r="AE159" s="5" cm="1">
        <f t="array" ref="AE159:AH159">polysub(H159:K159,polymultdiv(_xlfn.ANCHORARRAY(U158),$F$15:$I$15,_xlfn.ANCHORARRAY($J$3),$E$3),$E$3)</f>
        <v>14</v>
      </c>
      <c r="AF159" s="5">
        <v>6</v>
      </c>
      <c r="AG159" s="5">
        <v>4</v>
      </c>
      <c r="AH159" s="5">
        <v>30</v>
      </c>
      <c r="AI159" s="6"/>
      <c r="AJ159" s="5" cm="1">
        <f t="array" ref="AJ159:AM159">decompose_poly(_xlfn.ANCHORARRAY(AE159),$E$3,2*Constants!$D$10,"low")</f>
        <v>-6</v>
      </c>
      <c r="AK159" s="5">
        <v>6</v>
      </c>
      <c r="AL159" s="5">
        <v>4</v>
      </c>
      <c r="AM159" s="5">
        <v>10</v>
      </c>
      <c r="AO159" s="33" t="str" cm="1">
        <f t="array" ref="AO159">InfinityNorm(AJ158:AM159)&amp;"&gt;="&amp;Constants!$D$10-Constants!$D$16</f>
        <v>10&gt;=8</v>
      </c>
      <c r="AP159" s="33"/>
      <c r="AQ159" s="33"/>
      <c r="AR159" s="33"/>
      <c r="AS159" s="40"/>
      <c r="AT159" s="1"/>
      <c r="AU159" s="1"/>
      <c r="AW159" s="1"/>
      <c r="AX159" s="1"/>
      <c r="AY159" s="1"/>
    </row>
    <row r="160" spans="2:51" ht="18" customHeight="1" x14ac:dyDescent="0.3">
      <c r="AT160" s="1"/>
      <c r="AU160" s="1"/>
      <c r="AW160" s="1"/>
      <c r="AX160" s="1"/>
      <c r="AY160" s="1"/>
    </row>
    <row r="161" spans="2:51" ht="18" customHeight="1" x14ac:dyDescent="0.3">
      <c r="B161" s="33">
        <v>45</v>
      </c>
      <c r="C161" s="5" cm="1">
        <f t="array" ref="C161:F161">PRNG_rnd_poly(4,B161*2,Constants!$D$8)</f>
        <v>-10</v>
      </c>
      <c r="D161" s="5">
        <v>3</v>
      </c>
      <c r="E161" s="5">
        <v>-3</v>
      </c>
      <c r="F161" s="5">
        <v>-6</v>
      </c>
      <c r="G161" s="6"/>
      <c r="H161" s="5" cm="1">
        <f t="array" ref="H161:K162">poly_mv_mult_div($F$6:$I$6,$K$6:$N$6,$F$7:$I$7,$K$7:$N$7,C161:F161,C162:F162,_xlfn.ANCHORARRAY($J$3),$E$3)</f>
        <v>-11</v>
      </c>
      <c r="I161" s="5">
        <v>16</v>
      </c>
      <c r="J161" s="5">
        <v>26</v>
      </c>
      <c r="K161" s="5">
        <v>20</v>
      </c>
      <c r="L161" s="6"/>
      <c r="M161" s="5" cm="1">
        <f t="array" ref="M161:P161">decompose_poly(H161:K161,$E$3,2*Constants!$D$10,"high")</f>
        <v>2</v>
      </c>
      <c r="N161" s="5">
        <v>1</v>
      </c>
      <c r="O161" s="5">
        <v>1</v>
      </c>
      <c r="P161" s="5">
        <v>1</v>
      </c>
      <c r="Q161" s="6"/>
      <c r="R161" s="33" t="s">
        <v>14</v>
      </c>
      <c r="S161" s="33"/>
      <c r="T161" s="6"/>
      <c r="U161" s="5" cm="1">
        <f t="array" ref="U161:X161">SampleInBall(4,2,R162)</f>
        <v>0</v>
      </c>
      <c r="V161" s="5">
        <v>1</v>
      </c>
      <c r="W161" s="5">
        <v>0</v>
      </c>
      <c r="X161" s="5">
        <v>1</v>
      </c>
      <c r="Y161" s="6"/>
      <c r="Z161" s="5" cm="1">
        <f t="array" ref="Z161:AC161">polyadd(C161:F161,polymultdiv($F$10:$I$10,_xlfn.ANCHORARRAY(U161),_xlfn.ANCHORARRAY($J$3),$E$3),$E$3)</f>
        <v>-11</v>
      </c>
      <c r="AA161" s="5">
        <v>3</v>
      </c>
      <c r="AB161" s="5">
        <v>-2</v>
      </c>
      <c r="AC161" s="5">
        <v>-6</v>
      </c>
      <c r="AD161" s="6"/>
      <c r="AE161" s="5" cm="1">
        <f t="array" ref="AE161:AH161">polysub(H161:K161,polymultdiv(_xlfn.ANCHORARRAY(U161),$F$14:$I$14,_xlfn.ANCHORARRAY($J$3),$E$3),$E$3)</f>
        <v>-12</v>
      </c>
      <c r="AF161" s="5">
        <v>16</v>
      </c>
      <c r="AG161" s="5">
        <v>27</v>
      </c>
      <c r="AH161" s="5">
        <v>18</v>
      </c>
      <c r="AI161" s="6"/>
      <c r="AJ161" s="5" cm="1">
        <f t="array" ref="AJ161:AM161">decompose_poly(_xlfn.ANCHORARRAY(AE161),$E$3,2*Constants!$D$10,"low")</f>
        <v>9</v>
      </c>
      <c r="AK161" s="5">
        <v>-4</v>
      </c>
      <c r="AL161" s="5">
        <v>7</v>
      </c>
      <c r="AM161" s="5">
        <v>-2</v>
      </c>
      <c r="AO161" s="33" t="str" cm="1">
        <f t="array" ref="AO161">InfinityNorm(Z161:AC162)&amp;"&gt;="&amp;Constants!$D$8-Constants!$D$16</f>
        <v>11&gt;=11</v>
      </c>
      <c r="AP161" s="33"/>
      <c r="AQ161" s="33" t="b" cm="1">
        <f t="array" ref="AQ161">NOT(OR(InfinityNorm(Z161:AC162)&gt;=Constants!$D$8-Constants!$D$16,InfinityNorm(AJ161:AM162)&gt;=Constants!$D$10-Constants!$D$16))</f>
        <v>0</v>
      </c>
      <c r="AR161" s="33"/>
      <c r="AS161" s="40">
        <f t="shared" ref="AS161" si="43">IF(AQ161,1,0)</f>
        <v>0</v>
      </c>
      <c r="AT161" s="1"/>
      <c r="AU161" s="1"/>
      <c r="AW161" s="1"/>
      <c r="AX161" s="1"/>
      <c r="AY161" s="1"/>
    </row>
    <row r="162" spans="2:51" ht="18" customHeight="1" x14ac:dyDescent="0.3">
      <c r="B162" s="33"/>
      <c r="C162" s="5" cm="1">
        <f t="array" ref="C162:F162">PRNG_rnd_poly(4,B161*2+1,Constants!$D$8)</f>
        <v>7</v>
      </c>
      <c r="D162" s="5">
        <v>7</v>
      </c>
      <c r="E162" s="5">
        <v>-8</v>
      </c>
      <c r="F162" s="5">
        <v>0</v>
      </c>
      <c r="G162" s="6"/>
      <c r="H162" s="5">
        <v>17</v>
      </c>
      <c r="I162" s="5">
        <v>-6</v>
      </c>
      <c r="J162" s="5">
        <v>9</v>
      </c>
      <c r="K162" s="5">
        <v>-20</v>
      </c>
      <c r="L162" s="6"/>
      <c r="M162" s="5" cm="1">
        <f t="array" ref="M162:P162">decompose_poly(H162:K162,$E$3,2*Constants!$D$10,"high")</f>
        <v>1</v>
      </c>
      <c r="N162" s="5">
        <v>0</v>
      </c>
      <c r="O162" s="5">
        <v>0</v>
      </c>
      <c r="P162" s="5">
        <v>2</v>
      </c>
      <c r="Q162" s="6"/>
      <c r="R162" s="11" t="str" cm="1">
        <f t="array" ref="R162">mm3_hash($V$3&amp;_xlfn.TEXTJOIN(",",TRUE,M161:P162))</f>
        <v>B64F76F7</v>
      </c>
      <c r="S162" s="6"/>
      <c r="T162" s="6"/>
      <c r="U162" s="6"/>
      <c r="V162" s="6"/>
      <c r="W162" s="6"/>
      <c r="X162" s="6"/>
      <c r="Y162" s="6"/>
      <c r="Z162" s="5" cm="1">
        <f t="array" ref="Z162:AC162">polyadd(C162:F162,polymultdiv($F$11:$I$11,_xlfn.ANCHORARRAY(U161),_xlfn.ANCHORARRAY($J$3),$E$3),$E$3)</f>
        <v>7</v>
      </c>
      <c r="AA162" s="5">
        <v>6</v>
      </c>
      <c r="AB162" s="5">
        <v>-6</v>
      </c>
      <c r="AC162" s="5">
        <v>1</v>
      </c>
      <c r="AD162" s="6"/>
      <c r="AE162" s="5" cm="1">
        <f t="array" ref="AE162:AH162">polysub(H162:K162,polymultdiv(_xlfn.ANCHORARRAY(U161),$F$15:$I$15,_xlfn.ANCHORARRAY($J$3),$E$3),$E$3)</f>
        <v>16</v>
      </c>
      <c r="AF162" s="5">
        <v>-5</v>
      </c>
      <c r="AG162" s="5">
        <v>10</v>
      </c>
      <c r="AH162" s="5">
        <v>-19</v>
      </c>
      <c r="AI162" s="6"/>
      <c r="AJ162" s="5" cm="1">
        <f t="array" ref="AJ162:AM162">decompose_poly(_xlfn.ANCHORARRAY(AE162),$E$3,2*Constants!$D$10,"low")</f>
        <v>-4</v>
      </c>
      <c r="AK162" s="5">
        <v>-5</v>
      </c>
      <c r="AL162" s="5">
        <v>10</v>
      </c>
      <c r="AM162" s="5">
        <v>2</v>
      </c>
      <c r="AO162" s="33" t="str" cm="1">
        <f t="array" ref="AO162">InfinityNorm(AJ161:AM162)&amp;"&gt;="&amp;Constants!$D$10-Constants!$D$16</f>
        <v>10&gt;=8</v>
      </c>
      <c r="AP162" s="33"/>
      <c r="AQ162" s="33"/>
      <c r="AR162" s="33"/>
      <c r="AS162" s="40"/>
      <c r="AT162" s="1"/>
      <c r="AU162" s="1"/>
      <c r="AW162" s="1"/>
      <c r="AX162" s="1"/>
      <c r="AY162" s="1"/>
    </row>
    <row r="163" spans="2:51" ht="18" customHeight="1" x14ac:dyDescent="0.3">
      <c r="AT163" s="1"/>
      <c r="AU163" s="1"/>
      <c r="AW163" s="1"/>
      <c r="AX163" s="1"/>
      <c r="AY163" s="1"/>
    </row>
    <row r="164" spans="2:51" ht="18" customHeight="1" x14ac:dyDescent="0.3">
      <c r="B164" s="33">
        <v>46</v>
      </c>
      <c r="C164" s="5" cm="1">
        <f t="array" ref="C164:F164">PRNG_rnd_poly(4,B164*2,Constants!$D$8)</f>
        <v>0</v>
      </c>
      <c r="D164" s="5">
        <v>5</v>
      </c>
      <c r="E164" s="5">
        <v>0</v>
      </c>
      <c r="F164" s="5">
        <v>-9</v>
      </c>
      <c r="G164" s="6"/>
      <c r="H164" s="5" cm="1">
        <f t="array" ref="H164:K165">poly_mv_mult_div($F$6:$I$6,$K$6:$N$6,$F$7:$I$7,$K$7:$N$7,C164:F164,C165:F165,_xlfn.ANCHORARRAY($J$3),$E$3)</f>
        <v>16</v>
      </c>
      <c r="I164" s="5">
        <v>14</v>
      </c>
      <c r="J164" s="5">
        <v>5</v>
      </c>
      <c r="K164" s="5">
        <v>-1</v>
      </c>
      <c r="L164" s="6"/>
      <c r="M164" s="5" cm="1">
        <f t="array" ref="M164:P164">decompose_poly(H164:K164,$E$3,2*Constants!$D$10,"high")</f>
        <v>1</v>
      </c>
      <c r="N164" s="5">
        <v>1</v>
      </c>
      <c r="O164" s="5">
        <v>0</v>
      </c>
      <c r="P164" s="5">
        <v>0</v>
      </c>
      <c r="Q164" s="6"/>
      <c r="R164" s="33" t="s">
        <v>14</v>
      </c>
      <c r="S164" s="33"/>
      <c r="T164" s="6"/>
      <c r="U164" s="5" cm="1">
        <f t="array" ref="U164:X164">SampleInBall(4,2,R165)</f>
        <v>0</v>
      </c>
      <c r="V164" s="5">
        <v>-1</v>
      </c>
      <c r="W164" s="5">
        <v>0</v>
      </c>
      <c r="X164" s="5">
        <v>1</v>
      </c>
      <c r="Y164" s="6"/>
      <c r="Z164" s="5" cm="1">
        <f t="array" ref="Z164:AC164">polyadd(C164:F164,polymultdiv($F$10:$I$10,_xlfn.ANCHORARRAY(U164),_xlfn.ANCHORARRAY($J$3),$E$3),$E$3)</f>
        <v>-1</v>
      </c>
      <c r="AA164" s="5">
        <v>5</v>
      </c>
      <c r="AB164" s="5">
        <v>-1</v>
      </c>
      <c r="AC164" s="5">
        <v>-9</v>
      </c>
      <c r="AD164" s="6"/>
      <c r="AE164" s="5" cm="1">
        <f t="array" ref="AE164:AH164">polysub(H164:K164,polymultdiv(_xlfn.ANCHORARRAY(U164),$F$14:$I$14,_xlfn.ANCHORARRAY($J$3),$E$3),$E$3)</f>
        <v>15</v>
      </c>
      <c r="AF164" s="5">
        <v>16</v>
      </c>
      <c r="AG164" s="5">
        <v>4</v>
      </c>
      <c r="AH164" s="5">
        <v>-1</v>
      </c>
      <c r="AI164" s="6"/>
      <c r="AJ164" s="5" cm="1">
        <f t="array" ref="AJ164:AM164">decompose_poly(_xlfn.ANCHORARRAY(AE164),$E$3,2*Constants!$D$10,"low")</f>
        <v>-5</v>
      </c>
      <c r="AK164" s="5">
        <v>-4</v>
      </c>
      <c r="AL164" s="5">
        <v>4</v>
      </c>
      <c r="AM164" s="5">
        <v>-1</v>
      </c>
      <c r="AO164" s="33" t="str" cm="1">
        <f t="array" ref="AO164">InfinityNorm(Z164:AC165)&amp;"&gt;="&amp;Constants!$D$8-Constants!$D$16</f>
        <v>11&gt;=11</v>
      </c>
      <c r="AP164" s="33"/>
      <c r="AQ164" s="33" t="b" cm="1">
        <f t="array" ref="AQ164">NOT(OR(InfinityNorm(Z164:AC165)&gt;=Constants!$D$8-Constants!$D$16,InfinityNorm(AJ164:AM165)&gt;=Constants!$D$10-Constants!$D$16))</f>
        <v>0</v>
      </c>
      <c r="AR164" s="33"/>
      <c r="AS164" s="40">
        <f t="shared" ref="AS164" si="44">IF(AQ164,1,0)</f>
        <v>0</v>
      </c>
      <c r="AT164" s="1"/>
      <c r="AU164" s="1"/>
      <c r="AW164" s="1"/>
      <c r="AX164" s="1"/>
      <c r="AY164" s="1"/>
    </row>
    <row r="165" spans="2:51" ht="18" customHeight="1" x14ac:dyDescent="0.3">
      <c r="B165" s="33"/>
      <c r="C165" s="5" cm="1">
        <f t="array" ref="C165:F165">PRNG_rnd_poly(4,B164*2+1,Constants!$D$8)</f>
        <v>-1</v>
      </c>
      <c r="D165" s="5">
        <v>-8</v>
      </c>
      <c r="E165" s="5">
        <v>-2</v>
      </c>
      <c r="F165" s="5">
        <v>-10</v>
      </c>
      <c r="G165" s="6"/>
      <c r="H165" s="5">
        <v>-16</v>
      </c>
      <c r="I165" s="5">
        <v>4</v>
      </c>
      <c r="J165" s="5">
        <v>23</v>
      </c>
      <c r="K165" s="5">
        <v>-1</v>
      </c>
      <c r="L165" s="6"/>
      <c r="M165" s="5" cm="1">
        <f t="array" ref="M165:P165">decompose_poly(H165:K165,$E$3,2*Constants!$D$10,"high")</f>
        <v>2</v>
      </c>
      <c r="N165" s="5">
        <v>0</v>
      </c>
      <c r="O165" s="5">
        <v>1</v>
      </c>
      <c r="P165" s="5">
        <v>0</v>
      </c>
      <c r="Q165" s="6"/>
      <c r="R165" s="11" t="str" cm="1">
        <f t="array" ref="R165">mm3_hash($V$3&amp;_xlfn.TEXTJOIN(",",TRUE,M164:P165))</f>
        <v>39095732</v>
      </c>
      <c r="S165" s="6"/>
      <c r="T165" s="6"/>
      <c r="U165" s="6"/>
      <c r="V165" s="6"/>
      <c r="W165" s="6"/>
      <c r="X165" s="6"/>
      <c r="Y165" s="6"/>
      <c r="Z165" s="5" cm="1">
        <f t="array" ref="Z165:AC165">polyadd(C165:F165,polymultdiv($F$11:$I$11,_xlfn.ANCHORARRAY(U164),_xlfn.ANCHORARRAY($J$3),$E$3),$E$3)</f>
        <v>-3</v>
      </c>
      <c r="AA165" s="5">
        <v>-9</v>
      </c>
      <c r="AB165" s="5">
        <v>-2</v>
      </c>
      <c r="AC165" s="5">
        <v>-11</v>
      </c>
      <c r="AD165" s="6"/>
      <c r="AE165" s="5" cm="1">
        <f t="array" ref="AE165:AH165">polysub(H165:K165,polymultdiv(_xlfn.ANCHORARRAY(U164),$F$15:$I$15,_xlfn.ANCHORARRAY($J$3),$E$3),$E$3)</f>
        <v>-17</v>
      </c>
      <c r="AF165" s="5">
        <v>3</v>
      </c>
      <c r="AG165" s="5">
        <v>22</v>
      </c>
      <c r="AH165" s="5">
        <v>0</v>
      </c>
      <c r="AI165" s="6"/>
      <c r="AJ165" s="5" cm="1">
        <f t="array" ref="AJ165:AM165">decompose_poly(_xlfn.ANCHORARRAY(AE165),$E$3,2*Constants!$D$10,"low")</f>
        <v>4</v>
      </c>
      <c r="AK165" s="5">
        <v>3</v>
      </c>
      <c r="AL165" s="5">
        <v>2</v>
      </c>
      <c r="AM165" s="5">
        <v>0</v>
      </c>
      <c r="AO165" s="33" t="str" cm="1">
        <f t="array" ref="AO165">InfinityNorm(AJ164:AM165)&amp;"&gt;="&amp;Constants!$D$10-Constants!$D$16</f>
        <v>5&gt;=8</v>
      </c>
      <c r="AP165" s="33"/>
      <c r="AQ165" s="33"/>
      <c r="AR165" s="33"/>
      <c r="AS165" s="40"/>
      <c r="AT165" s="1"/>
      <c r="AU165" s="1"/>
      <c r="AW165" s="1"/>
      <c r="AX165" s="1"/>
      <c r="AY165" s="1"/>
    </row>
    <row r="166" spans="2:51" ht="18" customHeight="1" x14ac:dyDescent="0.3">
      <c r="AT166" s="1"/>
      <c r="AU166" s="1"/>
      <c r="AW166" s="1"/>
      <c r="AX166" s="1"/>
      <c r="AY166" s="1"/>
    </row>
    <row r="167" spans="2:51" ht="18" customHeight="1" x14ac:dyDescent="0.3">
      <c r="B167" s="33">
        <v>47</v>
      </c>
      <c r="C167" s="5" cm="1">
        <f t="array" ref="C167:F167">PRNG_rnd_poly(4,B167*2,Constants!$D$8)</f>
        <v>5</v>
      </c>
      <c r="D167" s="5">
        <v>-12</v>
      </c>
      <c r="E167" s="5">
        <v>6</v>
      </c>
      <c r="F167" s="5">
        <v>6</v>
      </c>
      <c r="G167" s="6"/>
      <c r="H167" s="5" cm="1">
        <f t="array" ref="H167:K168">poly_mv_mult_div($F$6:$I$6,$K$6:$N$6,$F$7:$I$7,$K$7:$N$7,C167:F167,C168:F168,_xlfn.ANCHORARRAY($J$3),$E$3)</f>
        <v>-24</v>
      </c>
      <c r="I167" s="5">
        <v>4</v>
      </c>
      <c r="J167" s="5">
        <v>-7</v>
      </c>
      <c r="K167" s="5">
        <v>30</v>
      </c>
      <c r="L167" s="6"/>
      <c r="M167" s="5" cm="1">
        <f t="array" ref="M167:P167">decompose_poly(H167:K167,$E$3,2*Constants!$D$10,"high")</f>
        <v>2</v>
      </c>
      <c r="N167" s="5">
        <v>0</v>
      </c>
      <c r="O167" s="5">
        <v>0</v>
      </c>
      <c r="P167" s="5">
        <v>1</v>
      </c>
      <c r="Q167" s="6"/>
      <c r="R167" s="33" t="s">
        <v>14</v>
      </c>
      <c r="S167" s="33"/>
      <c r="T167" s="6"/>
      <c r="U167" s="5" cm="1">
        <f t="array" ref="U167:X167">SampleInBall(4,2,R168)</f>
        <v>0</v>
      </c>
      <c r="V167" s="5">
        <v>-1</v>
      </c>
      <c r="W167" s="5">
        <v>0</v>
      </c>
      <c r="X167" s="5">
        <v>1</v>
      </c>
      <c r="Y167" s="6"/>
      <c r="Z167" s="5" cm="1">
        <f t="array" ref="Z167:AC167">polyadd(C167:F167,polymultdiv($F$10:$I$10,_xlfn.ANCHORARRAY(U167),_xlfn.ANCHORARRAY($J$3),$E$3),$E$3)</f>
        <v>4</v>
      </c>
      <c r="AA167" s="5">
        <v>-12</v>
      </c>
      <c r="AB167" s="5">
        <v>5</v>
      </c>
      <c r="AC167" s="5">
        <v>6</v>
      </c>
      <c r="AD167" s="6"/>
      <c r="AE167" s="5" cm="1">
        <f t="array" ref="AE167:AH167">polysub(H167:K167,polymultdiv(_xlfn.ANCHORARRAY(U167),$F$14:$I$14,_xlfn.ANCHORARRAY($J$3),$E$3),$E$3)</f>
        <v>-25</v>
      </c>
      <c r="AF167" s="5">
        <v>6</v>
      </c>
      <c r="AG167" s="5">
        <v>-8</v>
      </c>
      <c r="AH167" s="5">
        <v>30</v>
      </c>
      <c r="AI167" s="6"/>
      <c r="AJ167" s="5" cm="1">
        <f t="array" ref="AJ167:AM167">decompose_poly(_xlfn.ANCHORARRAY(AE167),$E$3,2*Constants!$D$10,"low")</f>
        <v>-4</v>
      </c>
      <c r="AK167" s="5">
        <v>6</v>
      </c>
      <c r="AL167" s="5">
        <v>-8</v>
      </c>
      <c r="AM167" s="5">
        <v>10</v>
      </c>
      <c r="AO167" s="33" t="str" cm="1">
        <f t="array" ref="AO167">InfinityNorm(Z167:AC168)&amp;"&gt;="&amp;Constants!$D$8-Constants!$D$16</f>
        <v>12&gt;=11</v>
      </c>
      <c r="AP167" s="33"/>
      <c r="AQ167" s="33" t="b" cm="1">
        <f t="array" ref="AQ167">NOT(OR(InfinityNorm(Z167:AC168)&gt;=Constants!$D$8-Constants!$D$16,InfinityNorm(AJ167:AM168)&gt;=Constants!$D$10-Constants!$D$16))</f>
        <v>0</v>
      </c>
      <c r="AR167" s="33"/>
      <c r="AS167" s="40">
        <f t="shared" ref="AS167" si="45">IF(AQ167,1,0)</f>
        <v>0</v>
      </c>
      <c r="AT167" s="1"/>
      <c r="AU167" s="1"/>
      <c r="AW167" s="1"/>
      <c r="AX167" s="1"/>
      <c r="AY167" s="1"/>
    </row>
    <row r="168" spans="2:51" ht="18" customHeight="1" x14ac:dyDescent="0.3">
      <c r="B168" s="33"/>
      <c r="C168" s="5" cm="1">
        <f t="array" ref="C168:F168">PRNG_rnd_poly(4,B167*2+1,Constants!$D$8)</f>
        <v>6</v>
      </c>
      <c r="D168" s="5">
        <v>0</v>
      </c>
      <c r="E168" s="5">
        <v>2</v>
      </c>
      <c r="F168" s="5">
        <v>9</v>
      </c>
      <c r="G168" s="6"/>
      <c r="H168" s="5">
        <v>13</v>
      </c>
      <c r="I168" s="5">
        <v>-22</v>
      </c>
      <c r="J168" s="5">
        <v>-15</v>
      </c>
      <c r="K168" s="5">
        <v>-26</v>
      </c>
      <c r="L168" s="6"/>
      <c r="M168" s="5" cm="1">
        <f t="array" ref="M168:P168">decompose_poly(H168:K168,$E$3,2*Constants!$D$10,"high")</f>
        <v>1</v>
      </c>
      <c r="N168" s="5">
        <v>2</v>
      </c>
      <c r="O168" s="5">
        <v>2</v>
      </c>
      <c r="P168" s="5">
        <v>2</v>
      </c>
      <c r="Q168" s="6"/>
      <c r="R168" s="11" t="str" cm="1">
        <f t="array" ref="R168">mm3_hash($V$3&amp;_xlfn.TEXTJOIN(",",TRUE,M167:P168))</f>
        <v>E167D8F9</v>
      </c>
      <c r="S168" s="6"/>
      <c r="T168" s="6"/>
      <c r="U168" s="6"/>
      <c r="V168" s="6"/>
      <c r="W168" s="6"/>
      <c r="X168" s="6"/>
      <c r="Y168" s="6"/>
      <c r="Z168" s="5" cm="1">
        <f t="array" ref="Z168:AC168">polyadd(C168:F168,polymultdiv($F$11:$I$11,_xlfn.ANCHORARRAY(U167),_xlfn.ANCHORARRAY($J$3),$E$3),$E$3)</f>
        <v>4</v>
      </c>
      <c r="AA168" s="5">
        <v>-1</v>
      </c>
      <c r="AB168" s="5">
        <v>2</v>
      </c>
      <c r="AC168" s="5">
        <v>8</v>
      </c>
      <c r="AD168" s="6"/>
      <c r="AE168" s="5" cm="1">
        <f t="array" ref="AE168:AH168">polysub(H168:K168,polymultdiv(_xlfn.ANCHORARRAY(U167),$F$15:$I$15,_xlfn.ANCHORARRAY($J$3),$E$3),$E$3)</f>
        <v>12</v>
      </c>
      <c r="AF168" s="5">
        <v>-23</v>
      </c>
      <c r="AG168" s="5">
        <v>-16</v>
      </c>
      <c r="AH168" s="5">
        <v>-25</v>
      </c>
      <c r="AI168" s="6"/>
      <c r="AJ168" s="5" cm="1">
        <f t="array" ref="AJ168:AM168">decompose_poly(_xlfn.ANCHORARRAY(AE168),$E$3,2*Constants!$D$10,"low")</f>
        <v>-8</v>
      </c>
      <c r="AK168" s="5">
        <v>-2</v>
      </c>
      <c r="AL168" s="5">
        <v>5</v>
      </c>
      <c r="AM168" s="5">
        <v>-4</v>
      </c>
      <c r="AO168" s="33" t="str" cm="1">
        <f t="array" ref="AO168">InfinityNorm(AJ167:AM168)&amp;"&gt;="&amp;Constants!$D$10-Constants!$D$16</f>
        <v>10&gt;=8</v>
      </c>
      <c r="AP168" s="33"/>
      <c r="AQ168" s="33"/>
      <c r="AR168" s="33"/>
      <c r="AS168" s="40"/>
      <c r="AT168" s="1"/>
      <c r="AU168" s="1"/>
      <c r="AW168" s="1"/>
      <c r="AX168" s="1"/>
      <c r="AY168" s="1"/>
    </row>
    <row r="169" spans="2:51" ht="18" customHeight="1" x14ac:dyDescent="0.3">
      <c r="AT169" s="1"/>
      <c r="AU169" s="1"/>
      <c r="AW169" s="1"/>
      <c r="AX169" s="1"/>
      <c r="AY169" s="1"/>
    </row>
    <row r="170" spans="2:51" ht="18" customHeight="1" x14ac:dyDescent="0.3">
      <c r="B170" s="33">
        <v>48</v>
      </c>
      <c r="C170" s="5" cm="1">
        <f t="array" ref="C170:F170">PRNG_rnd_poly(4,B170*2,Constants!$D$8)</f>
        <v>3</v>
      </c>
      <c r="D170" s="5">
        <v>-4</v>
      </c>
      <c r="E170" s="5">
        <v>-8</v>
      </c>
      <c r="F170" s="5">
        <v>7</v>
      </c>
      <c r="G170" s="6"/>
      <c r="H170" s="5" cm="1">
        <f t="array" ref="H170:K171">poly_mv_mult_div($F$6:$I$6,$K$6:$N$6,$F$7:$I$7,$K$7:$N$7,C170:F170,C171:F171,_xlfn.ANCHORARRAY($J$3),$E$3)</f>
        <v>-6</v>
      </c>
      <c r="I170" s="5">
        <v>-25</v>
      </c>
      <c r="J170" s="5">
        <v>19</v>
      </c>
      <c r="K170" s="5">
        <v>-28</v>
      </c>
      <c r="L170" s="6"/>
      <c r="M170" s="5" cm="1">
        <f t="array" ref="M170:P170">decompose_poly(H170:K170,$E$3,2*Constants!$D$10,"high")</f>
        <v>0</v>
      </c>
      <c r="N170" s="5">
        <v>2</v>
      </c>
      <c r="O170" s="5">
        <v>1</v>
      </c>
      <c r="P170" s="5">
        <v>2</v>
      </c>
      <c r="Q170" s="6"/>
      <c r="R170" s="33" t="s">
        <v>14</v>
      </c>
      <c r="S170" s="33"/>
      <c r="T170" s="6"/>
      <c r="U170" s="5" cm="1">
        <f t="array" ref="U170:X170">SampleInBall(4,2,R171)</f>
        <v>-1</v>
      </c>
      <c r="V170" s="5">
        <v>0</v>
      </c>
      <c r="W170" s="5">
        <v>0</v>
      </c>
      <c r="X170" s="5">
        <v>-1</v>
      </c>
      <c r="Y170" s="6"/>
      <c r="Z170" s="5" cm="1">
        <f t="array" ref="Z170:AC170">polyadd(C170:F170,polymultdiv($F$10:$I$10,_xlfn.ANCHORARRAY(U170),_xlfn.ANCHORARRAY($J$3),$E$3),$E$3)</f>
        <v>4</v>
      </c>
      <c r="AA170" s="5">
        <v>-5</v>
      </c>
      <c r="AB170" s="5">
        <v>-8</v>
      </c>
      <c r="AC170" s="5">
        <v>7</v>
      </c>
      <c r="AD170" s="6"/>
      <c r="AE170" s="5" cm="1">
        <f t="array" ref="AE170:AH170">polysub(H170:K170,polymultdiv(_xlfn.ANCHORARRAY(U170),$F$14:$I$14,_xlfn.ANCHORARRAY($J$3),$E$3),$E$3)</f>
        <v>-4</v>
      </c>
      <c r="AF170" s="5">
        <v>-27</v>
      </c>
      <c r="AG170" s="5">
        <v>20</v>
      </c>
      <c r="AH170" s="5">
        <v>-27</v>
      </c>
      <c r="AI170" s="6"/>
      <c r="AJ170" s="5" cm="1">
        <f t="array" ref="AJ170:AM170">decompose_poly(_xlfn.ANCHORARRAY(AE170),$E$3,2*Constants!$D$10,"low")</f>
        <v>-4</v>
      </c>
      <c r="AK170" s="5">
        <v>-6</v>
      </c>
      <c r="AL170" s="5">
        <v>0</v>
      </c>
      <c r="AM170" s="5">
        <v>-6</v>
      </c>
      <c r="AO170" s="33" t="str" cm="1">
        <f t="array" ref="AO170">InfinityNorm(Z170:AC171)&amp;"&gt;="&amp;Constants!$D$8-Constants!$D$16</f>
        <v>9&gt;=11</v>
      </c>
      <c r="AP170" s="33"/>
      <c r="AQ170" s="33" t="b" cm="1">
        <f t="array" ref="AQ170">NOT(OR(InfinityNorm(Z170:AC171)&gt;=Constants!$D$8-Constants!$D$16,InfinityNorm(AJ170:AM171)&gt;=Constants!$D$10-Constants!$D$16))</f>
        <v>0</v>
      </c>
      <c r="AR170" s="33"/>
      <c r="AS170" s="40">
        <f t="shared" ref="AS170" si="46">IF(AQ170,1,0)</f>
        <v>0</v>
      </c>
      <c r="AT170" s="1"/>
      <c r="AU170" s="1"/>
      <c r="AW170" s="1"/>
      <c r="AX170" s="1"/>
      <c r="AY170" s="1"/>
    </row>
    <row r="171" spans="2:51" ht="18" customHeight="1" x14ac:dyDescent="0.3">
      <c r="B171" s="33"/>
      <c r="C171" s="5" cm="1">
        <f t="array" ref="C171:F171">PRNG_rnd_poly(4,B170*2+1,Constants!$D$8)</f>
        <v>-10</v>
      </c>
      <c r="D171" s="5">
        <v>0</v>
      </c>
      <c r="E171" s="5">
        <v>5</v>
      </c>
      <c r="F171" s="5">
        <v>-4</v>
      </c>
      <c r="G171" s="6"/>
      <c r="H171" s="5">
        <v>30</v>
      </c>
      <c r="I171" s="5">
        <v>-10</v>
      </c>
      <c r="J171" s="5">
        <v>2</v>
      </c>
      <c r="K171" s="5">
        <v>-3</v>
      </c>
      <c r="L171" s="6"/>
      <c r="M171" s="5" cm="1">
        <f t="array" ref="M171:P171">decompose_poly(H171:K171,$E$3,2*Constants!$D$10,"high")</f>
        <v>1</v>
      </c>
      <c r="N171" s="5">
        <v>0</v>
      </c>
      <c r="O171" s="5">
        <v>0</v>
      </c>
      <c r="P171" s="5">
        <v>0</v>
      </c>
      <c r="Q171" s="6"/>
      <c r="R171" s="11" t="str" cm="1">
        <f t="array" ref="R171">mm3_hash($V$3&amp;_xlfn.TEXTJOIN(",",TRUE,M170:P171))</f>
        <v>64741ADA</v>
      </c>
      <c r="S171" s="6"/>
      <c r="T171" s="6"/>
      <c r="U171" s="6"/>
      <c r="V171" s="6"/>
      <c r="W171" s="6"/>
      <c r="X171" s="6"/>
      <c r="Y171" s="6"/>
      <c r="Z171" s="5" cm="1">
        <f t="array" ref="Z171:AC171">polyadd(C171:F171,polymultdiv($F$11:$I$11,_xlfn.ANCHORARRAY(U170),_xlfn.ANCHORARRAY($J$3),$E$3),$E$3)</f>
        <v>-9</v>
      </c>
      <c r="AA171" s="5">
        <v>0</v>
      </c>
      <c r="AB171" s="5">
        <v>3</v>
      </c>
      <c r="AC171" s="5">
        <v>-3</v>
      </c>
      <c r="AD171" s="6"/>
      <c r="AE171" s="5" cm="1">
        <f t="array" ref="AE171:AH171">polysub(H171:K171,polymultdiv(_xlfn.ANCHORARRAY(U170),$F$15:$I$15,_xlfn.ANCHORARRAY($J$3),$E$3),$E$3)</f>
        <v>30</v>
      </c>
      <c r="AF171" s="5">
        <v>-11</v>
      </c>
      <c r="AG171" s="5">
        <v>2</v>
      </c>
      <c r="AH171" s="5">
        <v>-4</v>
      </c>
      <c r="AI171" s="6"/>
      <c r="AJ171" s="5" cm="1">
        <f t="array" ref="AJ171:AM171">decompose_poly(_xlfn.ANCHORARRAY(AE171),$E$3,2*Constants!$D$10,"low")</f>
        <v>10</v>
      </c>
      <c r="AK171" s="5">
        <v>10</v>
      </c>
      <c r="AL171" s="5">
        <v>2</v>
      </c>
      <c r="AM171" s="5">
        <v>-4</v>
      </c>
      <c r="AO171" s="33" t="str" cm="1">
        <f t="array" ref="AO171">InfinityNorm(AJ170:AM171)&amp;"&gt;="&amp;Constants!$D$10-Constants!$D$16</f>
        <v>10&gt;=8</v>
      </c>
      <c r="AP171" s="33"/>
      <c r="AQ171" s="33"/>
      <c r="AR171" s="33"/>
      <c r="AS171" s="40"/>
      <c r="AT171" s="1"/>
      <c r="AU171" s="1"/>
      <c r="AW171" s="1"/>
      <c r="AX171" s="1"/>
      <c r="AY171" s="1"/>
    </row>
    <row r="172" spans="2:51" ht="18" customHeight="1" x14ac:dyDescent="0.3">
      <c r="AT172" s="1"/>
      <c r="AU172" s="1"/>
      <c r="AW172" s="1"/>
      <c r="AX172" s="1"/>
      <c r="AY172" s="1"/>
    </row>
    <row r="173" spans="2:51" ht="18" customHeight="1" x14ac:dyDescent="0.3">
      <c r="B173" s="33">
        <v>49</v>
      </c>
      <c r="C173" s="5" cm="1">
        <f t="array" ref="C173:F173">PRNG_rnd_poly(4,B173*2,Constants!$D$8)</f>
        <v>1</v>
      </c>
      <c r="D173" s="5">
        <v>-2</v>
      </c>
      <c r="E173" s="5">
        <v>-7</v>
      </c>
      <c r="F173" s="5">
        <v>-10</v>
      </c>
      <c r="G173" s="6"/>
      <c r="H173" s="5" cm="1">
        <f t="array" ref="H173:K174">poly_mv_mult_div($F$6:$I$6,$K$6:$N$6,$F$7:$I$7,$K$7:$N$7,C173:F173,C174:F174,_xlfn.ANCHORARRAY($J$3),$E$3)</f>
        <v>28</v>
      </c>
      <c r="I173" s="5">
        <v>24</v>
      </c>
      <c r="J173" s="5">
        <v>23</v>
      </c>
      <c r="K173" s="5">
        <v>-23</v>
      </c>
      <c r="L173" s="6"/>
      <c r="M173" s="5" cm="1">
        <f t="array" ref="M173:P173">decompose_poly(H173:K173,$E$3,2*Constants!$D$10,"high")</f>
        <v>1</v>
      </c>
      <c r="N173" s="5">
        <v>1</v>
      </c>
      <c r="O173" s="5">
        <v>1</v>
      </c>
      <c r="P173" s="5">
        <v>2</v>
      </c>
      <c r="Q173" s="6"/>
      <c r="R173" s="33" t="s">
        <v>14</v>
      </c>
      <c r="S173" s="33"/>
      <c r="T173" s="6"/>
      <c r="U173" s="5" cm="1">
        <f t="array" ref="U173:X173">SampleInBall(4,2,R174)</f>
        <v>1</v>
      </c>
      <c r="V173" s="5">
        <v>0</v>
      </c>
      <c r="W173" s="5">
        <v>-1</v>
      </c>
      <c r="X173" s="5">
        <v>0</v>
      </c>
      <c r="Y173" s="6"/>
      <c r="Z173" s="5" cm="1">
        <f t="array" ref="Z173:AC173">polyadd(C173:F173,polymultdiv($F$10:$I$10,_xlfn.ANCHORARRAY(U173),_xlfn.ANCHORARRAY($J$3),$E$3),$E$3)</f>
        <v>1</v>
      </c>
      <c r="AA173" s="5">
        <v>-1</v>
      </c>
      <c r="AB173" s="5">
        <v>-7</v>
      </c>
      <c r="AC173" s="5">
        <v>-11</v>
      </c>
      <c r="AD173" s="6"/>
      <c r="AE173" s="5" cm="1">
        <f t="array" ref="AE173:AH173">polysub(H173:K173,polymultdiv(_xlfn.ANCHORARRAY(U173),$F$14:$I$14,_xlfn.ANCHORARRAY($J$3),$E$3),$E$3)</f>
        <v>26</v>
      </c>
      <c r="AF173" s="5">
        <v>25</v>
      </c>
      <c r="AG173" s="5">
        <v>23</v>
      </c>
      <c r="AH173" s="5">
        <v>-24</v>
      </c>
      <c r="AI173" s="6"/>
      <c r="AJ173" s="5" cm="1">
        <f t="array" ref="AJ173:AM173">decompose_poly(_xlfn.ANCHORARRAY(AE173),$E$3,2*Constants!$D$10,"low")</f>
        <v>6</v>
      </c>
      <c r="AK173" s="5">
        <v>5</v>
      </c>
      <c r="AL173" s="5">
        <v>3</v>
      </c>
      <c r="AM173" s="5">
        <v>-3</v>
      </c>
      <c r="AO173" s="33" t="str" cm="1">
        <f t="array" ref="AO173">InfinityNorm(Z173:AC174)&amp;"&gt;="&amp;Constants!$D$8-Constants!$D$16</f>
        <v>13&gt;=11</v>
      </c>
      <c r="AP173" s="33"/>
      <c r="AQ173" s="33" t="b" cm="1">
        <f t="array" ref="AQ173">NOT(OR(InfinityNorm(Z173:AC174)&gt;=Constants!$D$8-Constants!$D$16,InfinityNorm(AJ173:AM174)&gt;=Constants!$D$10-Constants!$D$16))</f>
        <v>0</v>
      </c>
      <c r="AR173" s="33"/>
      <c r="AS173" s="40">
        <f t="shared" ref="AS173" si="47">IF(AQ173,1,0)</f>
        <v>0</v>
      </c>
      <c r="AT173" s="1"/>
      <c r="AU173" s="1"/>
      <c r="AW173" s="1"/>
      <c r="AX173" s="1"/>
      <c r="AY173" s="1"/>
    </row>
    <row r="174" spans="2:51" ht="18" customHeight="1" x14ac:dyDescent="0.3">
      <c r="B174" s="33"/>
      <c r="C174" s="5" cm="1">
        <f t="array" ref="C174:F174">PRNG_rnd_poly(4,B173*2+1,Constants!$D$8)</f>
        <v>12</v>
      </c>
      <c r="D174" s="5">
        <v>6</v>
      </c>
      <c r="E174" s="5">
        <v>9</v>
      </c>
      <c r="F174" s="5">
        <v>12</v>
      </c>
      <c r="G174" s="6"/>
      <c r="H174" s="5">
        <v>-17</v>
      </c>
      <c r="I174" s="5">
        <v>3</v>
      </c>
      <c r="J174" s="5">
        <v>-1</v>
      </c>
      <c r="K174" s="5">
        <v>29</v>
      </c>
      <c r="L174" s="6"/>
      <c r="M174" s="5" cm="1">
        <f t="array" ref="M174:P174">decompose_poly(H174:K174,$E$3,2*Constants!$D$10,"high")</f>
        <v>2</v>
      </c>
      <c r="N174" s="5">
        <v>0</v>
      </c>
      <c r="O174" s="5">
        <v>0</v>
      </c>
      <c r="P174" s="5">
        <v>1</v>
      </c>
      <c r="Q174" s="6"/>
      <c r="R174" s="11" t="str" cm="1">
        <f t="array" ref="R174">mm3_hash($V$3&amp;_xlfn.TEXTJOIN(",",TRUE,M173:P174))</f>
        <v>5D0FEB1A</v>
      </c>
      <c r="S174" s="6"/>
      <c r="T174" s="6"/>
      <c r="U174" s="6"/>
      <c r="V174" s="6"/>
      <c r="W174" s="6"/>
      <c r="X174" s="6"/>
      <c r="Y174" s="6"/>
      <c r="Z174" s="5" cm="1">
        <f t="array" ref="Z174:AC174">polyadd(C174:F174,polymultdiv($F$11:$I$11,_xlfn.ANCHORARRAY(U173),_xlfn.ANCHORARRAY($J$3),$E$3),$E$3)</f>
        <v>13</v>
      </c>
      <c r="AA174" s="5">
        <v>6</v>
      </c>
      <c r="AB174" s="5">
        <v>10</v>
      </c>
      <c r="AC174" s="5">
        <v>10</v>
      </c>
      <c r="AD174" s="6"/>
      <c r="AE174" s="5" cm="1">
        <f t="array" ref="AE174:AH174">polysub(H174:K174,polymultdiv(_xlfn.ANCHORARRAY(U173),$F$15:$I$15,_xlfn.ANCHORARRAY($J$3),$E$3),$E$3)</f>
        <v>-16</v>
      </c>
      <c r="AF174" s="5">
        <v>4</v>
      </c>
      <c r="AG174" s="5">
        <v>-2</v>
      </c>
      <c r="AH174" s="5">
        <v>28</v>
      </c>
      <c r="AI174" s="6"/>
      <c r="AJ174" s="5" cm="1">
        <f t="array" ref="AJ174:AM174">decompose_poly(_xlfn.ANCHORARRAY(AE174),$E$3,2*Constants!$D$10,"low")</f>
        <v>5</v>
      </c>
      <c r="AK174" s="5">
        <v>4</v>
      </c>
      <c r="AL174" s="5">
        <v>-2</v>
      </c>
      <c r="AM174" s="5">
        <v>8</v>
      </c>
      <c r="AO174" s="33" t="str" cm="1">
        <f t="array" ref="AO174">InfinityNorm(AJ173:AM174)&amp;"&gt;="&amp;Constants!$D$10-Constants!$D$16</f>
        <v>8&gt;=8</v>
      </c>
      <c r="AP174" s="33"/>
      <c r="AQ174" s="33"/>
      <c r="AR174" s="33"/>
      <c r="AS174" s="40"/>
      <c r="AT174" s="1"/>
      <c r="AU174" s="1"/>
      <c r="AW174" s="1"/>
      <c r="AX174" s="1"/>
      <c r="AY174" s="1"/>
    </row>
    <row r="175" spans="2:51" ht="18" customHeight="1" x14ac:dyDescent="0.3">
      <c r="AT175" s="1"/>
      <c r="AU175" s="1"/>
      <c r="AW175" s="1"/>
      <c r="AX175" s="1"/>
      <c r="AY175" s="1"/>
    </row>
    <row r="176" spans="2:51" ht="18" customHeight="1" x14ac:dyDescent="0.3">
      <c r="B176" s="33">
        <v>50</v>
      </c>
      <c r="C176" s="5" cm="1">
        <f t="array" ref="C176:F176">PRNG_rnd_poly(4,B176*2,Constants!$D$8)</f>
        <v>12</v>
      </c>
      <c r="D176" s="5">
        <v>9</v>
      </c>
      <c r="E176" s="5">
        <v>-5</v>
      </c>
      <c r="F176" s="5">
        <v>7</v>
      </c>
      <c r="G176" s="6"/>
      <c r="H176" s="5" cm="1">
        <f t="array" ref="H176:K177">poly_mv_mult_div($F$6:$I$6,$K$6:$N$6,$F$7:$I$7,$K$7:$N$7,C176:F176,C177:F177,_xlfn.ANCHORARRAY($J$3),$E$3)</f>
        <v>8</v>
      </c>
      <c r="I176" s="5">
        <v>10</v>
      </c>
      <c r="J176" s="5">
        <v>23</v>
      </c>
      <c r="K176" s="5">
        <v>-10</v>
      </c>
      <c r="L176" s="6"/>
      <c r="M176" s="5" cm="1">
        <f t="array" ref="M176:P176">decompose_poly(H176:K176,$E$3,2*Constants!$D$10,"high")</f>
        <v>0</v>
      </c>
      <c r="N176" s="5">
        <v>0</v>
      </c>
      <c r="O176" s="5">
        <v>1</v>
      </c>
      <c r="P176" s="5">
        <v>0</v>
      </c>
      <c r="Q176" s="6"/>
      <c r="R176" s="33" t="s">
        <v>14</v>
      </c>
      <c r="S176" s="33"/>
      <c r="T176" s="6"/>
      <c r="U176" s="5" cm="1">
        <f t="array" ref="U176:X176">SampleInBall(4,2,R177)</f>
        <v>-1</v>
      </c>
      <c r="V176" s="5">
        <v>0</v>
      </c>
      <c r="W176" s="5">
        <v>0</v>
      </c>
      <c r="X176" s="5">
        <v>-1</v>
      </c>
      <c r="Y176" s="6"/>
      <c r="Z176" s="5" cm="1">
        <f t="array" ref="Z176:AC176">polyadd(C176:F176,polymultdiv($F$10:$I$10,_xlfn.ANCHORARRAY(U176),_xlfn.ANCHORARRAY($J$3),$E$3),$E$3)</f>
        <v>13</v>
      </c>
      <c r="AA176" s="5">
        <v>8</v>
      </c>
      <c r="AB176" s="5">
        <v>-5</v>
      </c>
      <c r="AC176" s="5">
        <v>7</v>
      </c>
      <c r="AD176" s="6"/>
      <c r="AE176" s="5" cm="1">
        <f t="array" ref="AE176:AH176">polysub(H176:K176,polymultdiv(_xlfn.ANCHORARRAY(U176),$F$14:$I$14,_xlfn.ANCHORARRAY($J$3),$E$3),$E$3)</f>
        <v>10</v>
      </c>
      <c r="AF176" s="5">
        <v>8</v>
      </c>
      <c r="AG176" s="5">
        <v>24</v>
      </c>
      <c r="AH176" s="5">
        <v>-9</v>
      </c>
      <c r="AI176" s="6"/>
      <c r="AJ176" s="5" cm="1">
        <f t="array" ref="AJ176:AM176">decompose_poly(_xlfn.ANCHORARRAY(AE176),$E$3,2*Constants!$D$10,"low")</f>
        <v>10</v>
      </c>
      <c r="AK176" s="5">
        <v>8</v>
      </c>
      <c r="AL176" s="5">
        <v>4</v>
      </c>
      <c r="AM176" s="5">
        <v>-9</v>
      </c>
      <c r="AO176" s="33" t="str" cm="1">
        <f t="array" ref="AO176">InfinityNorm(Z176:AC177)&amp;"&gt;="&amp;Constants!$D$8-Constants!$D$16</f>
        <v>13&gt;=11</v>
      </c>
      <c r="AP176" s="33"/>
      <c r="AQ176" s="33" t="b" cm="1">
        <f t="array" ref="AQ176">NOT(OR(InfinityNorm(Z176:AC177)&gt;=Constants!$D$8-Constants!$D$16,InfinityNorm(AJ176:AM177)&gt;=Constants!$D$10-Constants!$D$16))</f>
        <v>0</v>
      </c>
      <c r="AR176" s="33"/>
      <c r="AS176" s="40">
        <f t="shared" ref="AS176" si="48">IF(AQ176,1,0)</f>
        <v>0</v>
      </c>
      <c r="AT176" s="1"/>
      <c r="AU176" s="1"/>
      <c r="AW176" s="1"/>
      <c r="AX176" s="1"/>
      <c r="AY176" s="1"/>
    </row>
    <row r="177" spans="2:51" ht="18" customHeight="1" x14ac:dyDescent="0.3">
      <c r="B177" s="33"/>
      <c r="C177" s="5" cm="1">
        <f t="array" ref="C177:F177">PRNG_rnd_poly(4,B176*2+1,Constants!$D$8)</f>
        <v>-10</v>
      </c>
      <c r="D177" s="5">
        <v>11</v>
      </c>
      <c r="E177" s="5">
        <v>3</v>
      </c>
      <c r="F177" s="5">
        <v>-10</v>
      </c>
      <c r="G177" s="6"/>
      <c r="H177" s="5">
        <v>-23</v>
      </c>
      <c r="I177" s="5">
        <v>-23</v>
      </c>
      <c r="J177" s="5">
        <v>-10</v>
      </c>
      <c r="K177" s="5">
        <v>13</v>
      </c>
      <c r="L177" s="6"/>
      <c r="M177" s="5" cm="1">
        <f t="array" ref="M177:P177">decompose_poly(H177:K177,$E$3,2*Constants!$D$10,"high")</f>
        <v>2</v>
      </c>
      <c r="N177" s="5">
        <v>2</v>
      </c>
      <c r="O177" s="5">
        <v>0</v>
      </c>
      <c r="P177" s="5">
        <v>1</v>
      </c>
      <c r="Q177" s="6"/>
      <c r="R177" s="11" t="str" cm="1">
        <f t="array" ref="R177">mm3_hash($V$3&amp;_xlfn.TEXTJOIN(",",TRUE,M176:P177))</f>
        <v>922E385F</v>
      </c>
      <c r="S177" s="6"/>
      <c r="T177" s="6"/>
      <c r="U177" s="6"/>
      <c r="V177" s="6"/>
      <c r="W177" s="6"/>
      <c r="X177" s="6"/>
      <c r="Y177" s="6"/>
      <c r="Z177" s="5" cm="1">
        <f t="array" ref="Z177:AC177">polyadd(C177:F177,polymultdiv($F$11:$I$11,_xlfn.ANCHORARRAY(U176),_xlfn.ANCHORARRAY($J$3),$E$3),$E$3)</f>
        <v>-9</v>
      </c>
      <c r="AA177" s="5">
        <v>11</v>
      </c>
      <c r="AB177" s="5">
        <v>1</v>
      </c>
      <c r="AC177" s="5">
        <v>-9</v>
      </c>
      <c r="AD177" s="6"/>
      <c r="AE177" s="5" cm="1">
        <f t="array" ref="AE177:AH177">polysub(H177:K177,polymultdiv(_xlfn.ANCHORARRAY(U176),$F$15:$I$15,_xlfn.ANCHORARRAY($J$3),$E$3),$E$3)</f>
        <v>-23</v>
      </c>
      <c r="AF177" s="5">
        <v>-24</v>
      </c>
      <c r="AG177" s="5">
        <v>-10</v>
      </c>
      <c r="AH177" s="5">
        <v>12</v>
      </c>
      <c r="AI177" s="6"/>
      <c r="AJ177" s="5" cm="1">
        <f t="array" ref="AJ177:AM177">decompose_poly(_xlfn.ANCHORARRAY(AE177),$E$3,2*Constants!$D$10,"low")</f>
        <v>-2</v>
      </c>
      <c r="AK177" s="5">
        <v>-3</v>
      </c>
      <c r="AL177" s="5">
        <v>-10</v>
      </c>
      <c r="AM177" s="5">
        <v>-8</v>
      </c>
      <c r="AO177" s="33" t="str" cm="1">
        <f t="array" ref="AO177">InfinityNorm(AJ176:AM177)&amp;"&gt;="&amp;Constants!$D$10-Constants!$D$16</f>
        <v>10&gt;=8</v>
      </c>
      <c r="AP177" s="33"/>
      <c r="AQ177" s="33"/>
      <c r="AR177" s="33"/>
      <c r="AS177" s="40"/>
      <c r="AT177" s="1"/>
      <c r="AU177" s="1"/>
      <c r="AW177" s="1"/>
      <c r="AX177" s="1"/>
      <c r="AY177" s="1"/>
    </row>
    <row r="178" spans="2:51" ht="18" customHeight="1" x14ac:dyDescent="0.3">
      <c r="AT178" s="1"/>
      <c r="AU178" s="1"/>
      <c r="AW178" s="1"/>
      <c r="AX178" s="1"/>
      <c r="AY178" s="1"/>
    </row>
    <row r="179" spans="2:51" ht="18" customHeight="1" x14ac:dyDescent="0.3">
      <c r="B179" s="33">
        <v>51</v>
      </c>
      <c r="C179" s="5" cm="1">
        <f t="array" ref="C179:F179">PRNG_rnd_poly(4,B179*2,Constants!$D$8)</f>
        <v>-11</v>
      </c>
      <c r="D179" s="5">
        <v>-4</v>
      </c>
      <c r="E179" s="5">
        <v>-5</v>
      </c>
      <c r="F179" s="5">
        <v>8</v>
      </c>
      <c r="G179" s="6"/>
      <c r="H179" s="5" cm="1">
        <f t="array" ref="H179:K180">poly_mv_mult_div($F$6:$I$6,$K$6:$N$6,$F$7:$I$7,$K$7:$N$7,C179:F179,C180:F180,_xlfn.ANCHORARRAY($J$3),$E$3)</f>
        <v>15</v>
      </c>
      <c r="I179" s="5">
        <v>16</v>
      </c>
      <c r="J179" s="5">
        <v>28</v>
      </c>
      <c r="K179" s="5">
        <v>26</v>
      </c>
      <c r="L179" s="6"/>
      <c r="M179" s="5" cm="1">
        <f t="array" ref="M179:P179">decompose_poly(H179:K179,$E$3,2*Constants!$D$10,"high")</f>
        <v>1</v>
      </c>
      <c r="N179" s="5">
        <v>1</v>
      </c>
      <c r="O179" s="5">
        <v>1</v>
      </c>
      <c r="P179" s="5">
        <v>1</v>
      </c>
      <c r="Q179" s="6"/>
      <c r="R179" s="33" t="s">
        <v>14</v>
      </c>
      <c r="S179" s="33"/>
      <c r="T179" s="6"/>
      <c r="U179" s="5" cm="1">
        <f t="array" ref="U179:X179">SampleInBall(4,2,R180)</f>
        <v>-1</v>
      </c>
      <c r="V179" s="5">
        <v>0</v>
      </c>
      <c r="W179" s="5">
        <v>1</v>
      </c>
      <c r="X179" s="5">
        <v>0</v>
      </c>
      <c r="Y179" s="6"/>
      <c r="Z179" s="5" cm="1">
        <f t="array" ref="Z179:AC179">polyadd(C179:F179,polymultdiv($F$10:$I$10,_xlfn.ANCHORARRAY(U179),_xlfn.ANCHORARRAY($J$3),$E$3),$E$3)</f>
        <v>-11</v>
      </c>
      <c r="AA179" s="5">
        <v>-5</v>
      </c>
      <c r="AB179" s="5">
        <v>-5</v>
      </c>
      <c r="AC179" s="5">
        <v>9</v>
      </c>
      <c r="AD179" s="6"/>
      <c r="AE179" s="5" cm="1">
        <f t="array" ref="AE179:AH179">polysub(H179:K179,polymultdiv(_xlfn.ANCHORARRAY(U179),$F$14:$I$14,_xlfn.ANCHORARRAY($J$3),$E$3),$E$3)</f>
        <v>17</v>
      </c>
      <c r="AF179" s="5">
        <v>15</v>
      </c>
      <c r="AG179" s="5">
        <v>28</v>
      </c>
      <c r="AH179" s="5">
        <v>27</v>
      </c>
      <c r="AI179" s="6"/>
      <c r="AJ179" s="5" cm="1">
        <f t="array" ref="AJ179:AM179">decompose_poly(_xlfn.ANCHORARRAY(AE179),$E$3,2*Constants!$D$10,"low")</f>
        <v>-3</v>
      </c>
      <c r="AK179" s="5">
        <v>-5</v>
      </c>
      <c r="AL179" s="5">
        <v>8</v>
      </c>
      <c r="AM179" s="5">
        <v>7</v>
      </c>
      <c r="AO179" s="33" t="str" cm="1">
        <f t="array" ref="AO179">InfinityNorm(Z179:AC180)&amp;"&gt;="&amp;Constants!$D$8-Constants!$D$16</f>
        <v>12&gt;=11</v>
      </c>
      <c r="AP179" s="33"/>
      <c r="AQ179" s="33" t="b" cm="1">
        <f t="array" ref="AQ179">NOT(OR(InfinityNorm(Z179:AC180)&gt;=Constants!$D$8-Constants!$D$16,InfinityNorm(AJ179:AM180)&gt;=Constants!$D$10-Constants!$D$16))</f>
        <v>0</v>
      </c>
      <c r="AR179" s="33"/>
      <c r="AS179" s="40">
        <f t="shared" ref="AS179" si="49">IF(AQ179,1,0)</f>
        <v>0</v>
      </c>
      <c r="AT179" s="1"/>
      <c r="AU179" s="1"/>
      <c r="AW179" s="1"/>
      <c r="AX179" s="1"/>
      <c r="AY179" s="1"/>
    </row>
    <row r="180" spans="2:51" ht="18" customHeight="1" x14ac:dyDescent="0.3">
      <c r="B180" s="33"/>
      <c r="C180" s="5" cm="1">
        <f t="array" ref="C180:F180">PRNG_rnd_poly(4,B179*2+1,Constants!$D$8)</f>
        <v>6</v>
      </c>
      <c r="D180" s="5">
        <v>-12</v>
      </c>
      <c r="E180" s="5">
        <v>11</v>
      </c>
      <c r="F180" s="5">
        <v>9</v>
      </c>
      <c r="G180" s="6"/>
      <c r="H180" s="5">
        <v>-17</v>
      </c>
      <c r="I180" s="5">
        <v>27</v>
      </c>
      <c r="J180" s="5">
        <v>23</v>
      </c>
      <c r="K180" s="5">
        <v>2</v>
      </c>
      <c r="L180" s="6"/>
      <c r="M180" s="5" cm="1">
        <f t="array" ref="M180:P180">decompose_poly(H180:K180,$E$3,2*Constants!$D$10,"high")</f>
        <v>2</v>
      </c>
      <c r="N180" s="5">
        <v>1</v>
      </c>
      <c r="O180" s="5">
        <v>1</v>
      </c>
      <c r="P180" s="5">
        <v>0</v>
      </c>
      <c r="Q180" s="6"/>
      <c r="R180" s="11" t="str" cm="1">
        <f t="array" ref="R180">mm3_hash($V$3&amp;_xlfn.TEXTJOIN(",",TRUE,M179:P180))</f>
        <v>FB0B43B5</v>
      </c>
      <c r="S180" s="6"/>
      <c r="T180" s="6"/>
      <c r="U180" s="6"/>
      <c r="V180" s="6"/>
      <c r="W180" s="6"/>
      <c r="X180" s="6"/>
      <c r="Y180" s="6"/>
      <c r="Z180" s="5" cm="1">
        <f t="array" ref="Z180:AC180">polyadd(C180:F180,polymultdiv($F$11:$I$11,_xlfn.ANCHORARRAY(U179),_xlfn.ANCHORARRAY($J$3),$E$3),$E$3)</f>
        <v>5</v>
      </c>
      <c r="AA180" s="5">
        <v>-12</v>
      </c>
      <c r="AB180" s="5">
        <v>10</v>
      </c>
      <c r="AC180" s="5">
        <v>11</v>
      </c>
      <c r="AD180" s="6"/>
      <c r="AE180" s="5" cm="1">
        <f t="array" ref="AE180:AH180">polysub(H180:K180,polymultdiv(_xlfn.ANCHORARRAY(U179),$F$15:$I$15,_xlfn.ANCHORARRAY($J$3),$E$3),$E$3)</f>
        <v>-18</v>
      </c>
      <c r="AF180" s="5">
        <v>26</v>
      </c>
      <c r="AG180" s="5">
        <v>24</v>
      </c>
      <c r="AH180" s="5">
        <v>3</v>
      </c>
      <c r="AI180" s="6"/>
      <c r="AJ180" s="5" cm="1">
        <f t="array" ref="AJ180:AM180">decompose_poly(_xlfn.ANCHORARRAY(AE180),$E$3,2*Constants!$D$10,"low")</f>
        <v>3</v>
      </c>
      <c r="AK180" s="5">
        <v>6</v>
      </c>
      <c r="AL180" s="5">
        <v>4</v>
      </c>
      <c r="AM180" s="5">
        <v>3</v>
      </c>
      <c r="AO180" s="33" t="str" cm="1">
        <f t="array" ref="AO180">InfinityNorm(AJ179:AM180)&amp;"&gt;="&amp;Constants!$D$10-Constants!$D$16</f>
        <v>8&gt;=8</v>
      </c>
      <c r="AP180" s="33"/>
      <c r="AQ180" s="33"/>
      <c r="AR180" s="33"/>
      <c r="AS180" s="40"/>
      <c r="AT180" s="1"/>
      <c r="AU180" s="1"/>
      <c r="AW180" s="1"/>
      <c r="AX180" s="1"/>
      <c r="AY180" s="1"/>
    </row>
    <row r="181" spans="2:51" ht="18" customHeight="1" x14ac:dyDescent="0.3">
      <c r="AT181" s="1"/>
      <c r="AU181" s="1"/>
      <c r="AW181" s="1"/>
      <c r="AX181" s="1"/>
      <c r="AY181" s="1"/>
    </row>
    <row r="182" spans="2:51" ht="18" customHeight="1" x14ac:dyDescent="0.3">
      <c r="B182" s="33">
        <v>52</v>
      </c>
      <c r="C182" s="5" cm="1">
        <f t="array" ref="C182:F182">PRNG_rnd_poly(4,B182*2,Constants!$D$8)</f>
        <v>6</v>
      </c>
      <c r="D182" s="5">
        <v>10</v>
      </c>
      <c r="E182" s="5">
        <v>-7</v>
      </c>
      <c r="F182" s="5">
        <v>9</v>
      </c>
      <c r="G182" s="6"/>
      <c r="H182" s="5" cm="1">
        <f t="array" ref="H182:K183">poly_mv_mult_div($F$6:$I$6,$K$6:$N$6,$F$7:$I$7,$K$7:$N$7,C182:F182,C183:F183,_xlfn.ANCHORARRAY($J$3),$E$3)</f>
        <v>-4</v>
      </c>
      <c r="I182" s="5">
        <v>8</v>
      </c>
      <c r="J182" s="5">
        <v>25</v>
      </c>
      <c r="K182" s="5">
        <v>-14</v>
      </c>
      <c r="L182" s="6"/>
      <c r="M182" s="5" cm="1">
        <f t="array" ref="M182:P182">decompose_poly(H182:K182,$E$3,2*Constants!$D$10,"high")</f>
        <v>0</v>
      </c>
      <c r="N182" s="5">
        <v>0</v>
      </c>
      <c r="O182" s="5">
        <v>1</v>
      </c>
      <c r="P182" s="5">
        <v>2</v>
      </c>
      <c r="Q182" s="6"/>
      <c r="R182" s="33" t="s">
        <v>14</v>
      </c>
      <c r="S182" s="33"/>
      <c r="T182" s="6"/>
      <c r="U182" s="5" cm="1">
        <f t="array" ref="U182:X182">SampleInBall(4,2,R183)</f>
        <v>0</v>
      </c>
      <c r="V182" s="5">
        <v>0</v>
      </c>
      <c r="W182" s="5">
        <v>-1</v>
      </c>
      <c r="X182" s="5">
        <v>-1</v>
      </c>
      <c r="Y182" s="6"/>
      <c r="Z182" s="5" cm="1">
        <f t="array" ref="Z182:AC182">polyadd(C182:F182,polymultdiv($F$10:$I$10,_xlfn.ANCHORARRAY(U182),_xlfn.ANCHORARRAY($J$3),$E$3),$E$3)</f>
        <v>7</v>
      </c>
      <c r="AA182" s="5">
        <v>10</v>
      </c>
      <c r="AB182" s="5">
        <v>-7</v>
      </c>
      <c r="AC182" s="5">
        <v>8</v>
      </c>
      <c r="AD182" s="6"/>
      <c r="AE182" s="5" cm="1">
        <f t="array" ref="AE182:AH182">polysub(H182:K182,polymultdiv(_xlfn.ANCHORARRAY(U182),$F$14:$I$14,_xlfn.ANCHORARRAY($J$3),$E$3),$E$3)</f>
        <v>-4</v>
      </c>
      <c r="AF182" s="5">
        <v>7</v>
      </c>
      <c r="AG182" s="5">
        <v>26</v>
      </c>
      <c r="AH182" s="5">
        <v>-14</v>
      </c>
      <c r="AI182" s="6"/>
      <c r="AJ182" s="5" cm="1">
        <f t="array" ref="AJ182:AM182">decompose_poly(_xlfn.ANCHORARRAY(AE182),$E$3,2*Constants!$D$10,"low")</f>
        <v>-4</v>
      </c>
      <c r="AK182" s="5">
        <v>7</v>
      </c>
      <c r="AL182" s="5">
        <v>6</v>
      </c>
      <c r="AM182" s="5">
        <v>7</v>
      </c>
      <c r="AO182" s="33" t="str" cm="1">
        <f t="array" ref="AO182">InfinityNorm(Z182:AC183)&amp;"&gt;="&amp;Constants!$D$8-Constants!$D$16</f>
        <v>10&gt;=11</v>
      </c>
      <c r="AP182" s="33"/>
      <c r="AQ182" s="33" t="b" cm="1">
        <f t="array" ref="AQ182">NOT(OR(InfinityNorm(Z182:AC183)&gt;=Constants!$D$8-Constants!$D$16,InfinityNorm(AJ182:AM183)&gt;=Constants!$D$10-Constants!$D$16))</f>
        <v>0</v>
      </c>
      <c r="AR182" s="33"/>
      <c r="AS182" s="40">
        <f t="shared" ref="AS182" si="50">IF(AQ182,1,0)</f>
        <v>0</v>
      </c>
      <c r="AT182" s="1"/>
      <c r="AU182" s="1"/>
      <c r="AW182" s="1"/>
      <c r="AX182" s="1"/>
      <c r="AY182" s="1"/>
    </row>
    <row r="183" spans="2:51" ht="18" customHeight="1" x14ac:dyDescent="0.3">
      <c r="B183" s="33"/>
      <c r="C183" s="5" cm="1">
        <f t="array" ref="C183:F183">PRNG_rnd_poly(4,B182*2+1,Constants!$D$8)</f>
        <v>-2</v>
      </c>
      <c r="D183" s="5">
        <v>-4</v>
      </c>
      <c r="E183" s="5">
        <v>8</v>
      </c>
      <c r="F183" s="5">
        <v>0</v>
      </c>
      <c r="G183" s="6"/>
      <c r="H183" s="5">
        <v>-8</v>
      </c>
      <c r="I183" s="5">
        <v>28</v>
      </c>
      <c r="J183" s="5">
        <v>-16</v>
      </c>
      <c r="K183" s="5">
        <v>15</v>
      </c>
      <c r="L183" s="6"/>
      <c r="M183" s="5" cm="1">
        <f t="array" ref="M183:P183">decompose_poly(H183:K183,$E$3,2*Constants!$D$10,"high")</f>
        <v>0</v>
      </c>
      <c r="N183" s="5">
        <v>1</v>
      </c>
      <c r="O183" s="5">
        <v>2</v>
      </c>
      <c r="P183" s="5">
        <v>1</v>
      </c>
      <c r="Q183" s="6"/>
      <c r="R183" s="11" t="str" cm="1">
        <f t="array" ref="R183">mm3_hash($V$3&amp;_xlfn.TEXTJOIN(",",TRUE,M182:P183))</f>
        <v>2C256CD5</v>
      </c>
      <c r="S183" s="6"/>
      <c r="T183" s="6"/>
      <c r="U183" s="6"/>
      <c r="V183" s="6"/>
      <c r="W183" s="6"/>
      <c r="X183" s="6"/>
      <c r="Y183" s="6"/>
      <c r="Z183" s="5" cm="1">
        <f t="array" ref="Z183:AC183">polyadd(C183:F183,polymultdiv($F$11:$I$11,_xlfn.ANCHORARRAY(U182),_xlfn.ANCHORARRAY($J$3),$E$3),$E$3)</f>
        <v>0</v>
      </c>
      <c r="AA183" s="5">
        <v>-4</v>
      </c>
      <c r="AB183" s="5">
        <v>7</v>
      </c>
      <c r="AC183" s="5">
        <v>-1</v>
      </c>
      <c r="AD183" s="6"/>
      <c r="AE183" s="5" cm="1">
        <f t="array" ref="AE183:AH183">polysub(H183:K183,polymultdiv(_xlfn.ANCHORARRAY(U182),$F$15:$I$15,_xlfn.ANCHORARRAY($J$3),$E$3),$E$3)</f>
        <v>-7</v>
      </c>
      <c r="AF183" s="5">
        <v>28</v>
      </c>
      <c r="AG183" s="5">
        <v>-17</v>
      </c>
      <c r="AH183" s="5">
        <v>13</v>
      </c>
      <c r="AI183" s="6"/>
      <c r="AJ183" s="5" cm="1">
        <f t="array" ref="AJ183:AM183">decompose_poly(_xlfn.ANCHORARRAY(AE183),$E$3,2*Constants!$D$10,"low")</f>
        <v>-7</v>
      </c>
      <c r="AK183" s="5">
        <v>8</v>
      </c>
      <c r="AL183" s="5">
        <v>4</v>
      </c>
      <c r="AM183" s="5">
        <v>-7</v>
      </c>
      <c r="AO183" s="33" t="str" cm="1">
        <f t="array" ref="AO183">InfinityNorm(AJ182:AM183)&amp;"&gt;="&amp;Constants!$D$10-Constants!$D$16</f>
        <v>8&gt;=8</v>
      </c>
      <c r="AP183" s="33"/>
      <c r="AQ183" s="33"/>
      <c r="AR183" s="33"/>
      <c r="AS183" s="40"/>
      <c r="AT183" s="1"/>
      <c r="AU183" s="1"/>
      <c r="AW183" s="1"/>
      <c r="AX183" s="1"/>
      <c r="AY183" s="1"/>
    </row>
    <row r="184" spans="2:51" ht="18" customHeight="1" x14ac:dyDescent="0.3">
      <c r="AT184" s="1"/>
      <c r="AU184" s="1"/>
      <c r="AW184" s="1"/>
      <c r="AX184" s="1"/>
      <c r="AY184" s="1"/>
    </row>
    <row r="185" spans="2:51" ht="18" customHeight="1" x14ac:dyDescent="0.3">
      <c r="B185" s="33">
        <v>53</v>
      </c>
      <c r="C185" s="5" cm="1">
        <f t="array" ref="C185:F185">PRNG_rnd_poly(4,B185*2,Constants!$D$8)</f>
        <v>-12</v>
      </c>
      <c r="D185" s="5">
        <v>5</v>
      </c>
      <c r="E185" s="5">
        <v>-6</v>
      </c>
      <c r="F185" s="5">
        <v>2</v>
      </c>
      <c r="G185" s="6"/>
      <c r="H185" s="5" cm="1">
        <f t="array" ref="H185:K186">poly_mv_mult_div($F$6:$I$6,$K$6:$N$6,$F$7:$I$7,$K$7:$N$7,C185:F185,C186:F186,_xlfn.ANCHORARRAY($J$3),$E$3)</f>
        <v>28</v>
      </c>
      <c r="I185" s="5">
        <v>5</v>
      </c>
      <c r="J185" s="5">
        <v>-20</v>
      </c>
      <c r="K185" s="5">
        <v>-19</v>
      </c>
      <c r="L185" s="6"/>
      <c r="M185" s="5" cm="1">
        <f t="array" ref="M185:P185">decompose_poly(H185:K185,$E$3,2*Constants!$D$10,"high")</f>
        <v>1</v>
      </c>
      <c r="N185" s="5">
        <v>0</v>
      </c>
      <c r="O185" s="5">
        <v>2</v>
      </c>
      <c r="P185" s="5">
        <v>2</v>
      </c>
      <c r="Q185" s="6"/>
      <c r="R185" s="33" t="s">
        <v>14</v>
      </c>
      <c r="S185" s="33"/>
      <c r="T185" s="6"/>
      <c r="U185" s="5" cm="1">
        <f t="array" ref="U185:X185">SampleInBall(4,2,R186)</f>
        <v>0</v>
      </c>
      <c r="V185" s="5">
        <v>0</v>
      </c>
      <c r="W185" s="5">
        <v>-1</v>
      </c>
      <c r="X185" s="5">
        <v>1</v>
      </c>
      <c r="Y185" s="6"/>
      <c r="Z185" s="5" cm="1">
        <f t="array" ref="Z185:AC185">polyadd(C185:F185,polymultdiv($F$10:$I$10,_xlfn.ANCHORARRAY(U185),_xlfn.ANCHORARRAY($J$3),$E$3),$E$3)</f>
        <v>-13</v>
      </c>
      <c r="AA185" s="5">
        <v>5</v>
      </c>
      <c r="AB185" s="5">
        <v>-6</v>
      </c>
      <c r="AC185" s="5">
        <v>1</v>
      </c>
      <c r="AD185" s="6"/>
      <c r="AE185" s="5" cm="1">
        <f t="array" ref="AE185:AH185">polysub(H185:K185,polymultdiv(_xlfn.ANCHORARRAY(U185),$F$14:$I$14,_xlfn.ANCHORARRAY($J$3),$E$3),$E$3)</f>
        <v>26</v>
      </c>
      <c r="AF185" s="5">
        <v>6</v>
      </c>
      <c r="AG185" s="5">
        <v>-19</v>
      </c>
      <c r="AH185" s="5">
        <v>-21</v>
      </c>
      <c r="AI185" s="6"/>
      <c r="AJ185" s="5" cm="1">
        <f t="array" ref="AJ185:AM185">decompose_poly(_xlfn.ANCHORARRAY(AE185),$E$3,2*Constants!$D$10,"low")</f>
        <v>6</v>
      </c>
      <c r="AK185" s="5">
        <v>6</v>
      </c>
      <c r="AL185" s="5">
        <v>2</v>
      </c>
      <c r="AM185" s="5">
        <v>0</v>
      </c>
      <c r="AO185" s="33" t="str" cm="1">
        <f t="array" ref="AO185">InfinityNorm(Z185:AC186)&amp;"&gt;="&amp;Constants!$D$8-Constants!$D$16</f>
        <v>13&gt;=11</v>
      </c>
      <c r="AP185" s="33"/>
      <c r="AQ185" s="33" t="b" cm="1">
        <f t="array" ref="AQ185">NOT(OR(InfinityNorm(Z185:AC186)&gt;=Constants!$D$8-Constants!$D$16,InfinityNorm(AJ185:AM186)&gt;=Constants!$D$10-Constants!$D$16))</f>
        <v>0</v>
      </c>
      <c r="AR185" s="33"/>
      <c r="AS185" s="40">
        <f t="shared" ref="AS185" si="51">IF(AQ185,1,0)</f>
        <v>0</v>
      </c>
      <c r="AT185" s="1"/>
      <c r="AU185" s="1"/>
      <c r="AW185" s="1"/>
      <c r="AX185" s="1"/>
      <c r="AY185" s="1"/>
    </row>
    <row r="186" spans="2:51" ht="18" customHeight="1" x14ac:dyDescent="0.3">
      <c r="B186" s="33"/>
      <c r="C186" s="5" cm="1">
        <f t="array" ref="C186:F186">PRNG_rnd_poly(4,B185*2+1,Constants!$D$8)</f>
        <v>11</v>
      </c>
      <c r="D186" s="5">
        <v>-7</v>
      </c>
      <c r="E186" s="5">
        <v>6</v>
      </c>
      <c r="F186" s="5">
        <v>2</v>
      </c>
      <c r="G186" s="6"/>
      <c r="H186" s="5">
        <v>26</v>
      </c>
      <c r="I186" s="5">
        <v>22</v>
      </c>
      <c r="J186" s="5">
        <v>-4</v>
      </c>
      <c r="K186" s="5">
        <v>30</v>
      </c>
      <c r="L186" s="6"/>
      <c r="M186" s="5" cm="1">
        <f t="array" ref="M186:P186">decompose_poly(H186:K186,$E$3,2*Constants!$D$10,"high")</f>
        <v>1</v>
      </c>
      <c r="N186" s="5">
        <v>1</v>
      </c>
      <c r="O186" s="5">
        <v>0</v>
      </c>
      <c r="P186" s="5">
        <v>1</v>
      </c>
      <c r="Q186" s="6"/>
      <c r="R186" s="11" t="str" cm="1">
        <f t="array" ref="R186">mm3_hash($V$3&amp;_xlfn.TEXTJOIN(",",TRUE,M185:P186))</f>
        <v>91219103</v>
      </c>
      <c r="S186" s="6"/>
      <c r="T186" s="6"/>
      <c r="U186" s="6"/>
      <c r="V186" s="6"/>
      <c r="W186" s="6"/>
      <c r="X186" s="6"/>
      <c r="Y186" s="6"/>
      <c r="Z186" s="5" cm="1">
        <f t="array" ref="Z186:AC186">polyadd(C186:F186,polymultdiv($F$11:$I$11,_xlfn.ANCHORARRAY(U185),_xlfn.ANCHORARRAY($J$3),$E$3),$E$3)</f>
        <v>11</v>
      </c>
      <c r="AA186" s="5">
        <v>-9</v>
      </c>
      <c r="AB186" s="5">
        <v>7</v>
      </c>
      <c r="AC186" s="5">
        <v>1</v>
      </c>
      <c r="AD186" s="6"/>
      <c r="AE186" s="5" cm="1">
        <f t="array" ref="AE186:AH186">polysub(H186:K186,polymultdiv(_xlfn.ANCHORARRAY(U185),$F$15:$I$15,_xlfn.ANCHORARRAY($J$3),$E$3),$E$3)</f>
        <v>25</v>
      </c>
      <c r="AF186" s="5">
        <v>22</v>
      </c>
      <c r="AG186" s="5">
        <v>-5</v>
      </c>
      <c r="AH186" s="5">
        <v>30</v>
      </c>
      <c r="AI186" s="6"/>
      <c r="AJ186" s="5" cm="1">
        <f t="array" ref="AJ186:AM186">decompose_poly(_xlfn.ANCHORARRAY(AE186),$E$3,2*Constants!$D$10,"low")</f>
        <v>5</v>
      </c>
      <c r="AK186" s="5">
        <v>2</v>
      </c>
      <c r="AL186" s="5">
        <v>-5</v>
      </c>
      <c r="AM186" s="5">
        <v>10</v>
      </c>
      <c r="AO186" s="33" t="str" cm="1">
        <f t="array" ref="AO186">InfinityNorm(AJ185:AM186)&amp;"&gt;="&amp;Constants!$D$10-Constants!$D$16</f>
        <v>10&gt;=8</v>
      </c>
      <c r="AP186" s="33"/>
      <c r="AQ186" s="33"/>
      <c r="AR186" s="33"/>
      <c r="AS186" s="40"/>
      <c r="AT186" s="1"/>
      <c r="AU186" s="1"/>
      <c r="AW186" s="1"/>
      <c r="AX186" s="1"/>
      <c r="AY186" s="1"/>
    </row>
    <row r="187" spans="2:51" ht="18" customHeight="1" x14ac:dyDescent="0.3">
      <c r="AT187" s="1"/>
      <c r="AU187" s="1"/>
      <c r="AW187" s="1"/>
      <c r="AX187" s="1"/>
      <c r="AY187" s="1"/>
    </row>
    <row r="188" spans="2:51" ht="18" customHeight="1" x14ac:dyDescent="0.3">
      <c r="B188" s="33">
        <v>54</v>
      </c>
      <c r="C188" s="5" cm="1">
        <f t="array" ref="C188:F188">PRNG_rnd_poly(4,B188*2,Constants!$D$8)</f>
        <v>1</v>
      </c>
      <c r="D188" s="5">
        <v>7</v>
      </c>
      <c r="E188" s="5">
        <v>10</v>
      </c>
      <c r="F188" s="5">
        <v>4</v>
      </c>
      <c r="G188" s="6"/>
      <c r="H188" s="5" cm="1">
        <f t="array" ref="H188:K189">poly_mv_mult_div($F$6:$I$6,$K$6:$N$6,$F$7:$I$7,$K$7:$N$7,C188:F188,C189:F189,_xlfn.ANCHORARRAY($J$3),$E$3)</f>
        <v>-14</v>
      </c>
      <c r="I188" s="5">
        <v>9</v>
      </c>
      <c r="J188" s="5">
        <v>-14</v>
      </c>
      <c r="K188" s="5">
        <v>-15</v>
      </c>
      <c r="L188" s="6"/>
      <c r="M188" s="5" cm="1">
        <f t="array" ref="M188:P188">decompose_poly(H188:K188,$E$3,2*Constants!$D$10,"high")</f>
        <v>2</v>
      </c>
      <c r="N188" s="5">
        <v>0</v>
      </c>
      <c r="O188" s="5">
        <v>2</v>
      </c>
      <c r="P188" s="5">
        <v>2</v>
      </c>
      <c r="Q188" s="6"/>
      <c r="R188" s="33" t="s">
        <v>14</v>
      </c>
      <c r="S188" s="33"/>
      <c r="T188" s="6"/>
      <c r="U188" s="5" cm="1">
        <f t="array" ref="U188:X188">SampleInBall(4,2,R189)</f>
        <v>1</v>
      </c>
      <c r="V188" s="5">
        <v>0</v>
      </c>
      <c r="W188" s="5">
        <v>0</v>
      </c>
      <c r="X188" s="5">
        <v>1</v>
      </c>
      <c r="Y188" s="6"/>
      <c r="Z188" s="5" cm="1">
        <f t="array" ref="Z188:AC188">polyadd(C188:F188,polymultdiv($F$10:$I$10,_xlfn.ANCHORARRAY(U188),_xlfn.ANCHORARRAY($J$3),$E$3),$E$3)</f>
        <v>0</v>
      </c>
      <c r="AA188" s="5">
        <v>8</v>
      </c>
      <c r="AB188" s="5">
        <v>10</v>
      </c>
      <c r="AC188" s="5">
        <v>4</v>
      </c>
      <c r="AD188" s="6"/>
      <c r="AE188" s="5" cm="1">
        <f t="array" ref="AE188:AH188">polysub(H188:K188,polymultdiv(_xlfn.ANCHORARRAY(U188),$F$14:$I$14,_xlfn.ANCHORARRAY($J$3),$E$3),$E$3)</f>
        <v>-16</v>
      </c>
      <c r="AF188" s="5">
        <v>11</v>
      </c>
      <c r="AG188" s="5">
        <v>-15</v>
      </c>
      <c r="AH188" s="5">
        <v>-16</v>
      </c>
      <c r="AI188" s="6"/>
      <c r="AJ188" s="5" cm="1">
        <f t="array" ref="AJ188:AM188">decompose_poly(_xlfn.ANCHORARRAY(AE188),$E$3,2*Constants!$D$10,"low")</f>
        <v>5</v>
      </c>
      <c r="AK188" s="5">
        <v>-9</v>
      </c>
      <c r="AL188" s="5">
        <v>6</v>
      </c>
      <c r="AM188" s="5">
        <v>5</v>
      </c>
      <c r="AO188" s="33" t="str" cm="1">
        <f t="array" ref="AO188">InfinityNorm(Z188:AC189)&amp;"&gt;="&amp;Constants!$D$8-Constants!$D$16</f>
        <v>11&gt;=11</v>
      </c>
      <c r="AP188" s="33"/>
      <c r="AQ188" s="33" t="b" cm="1">
        <f t="array" ref="AQ188">NOT(OR(InfinityNorm(Z188:AC189)&gt;=Constants!$D$8-Constants!$D$16,InfinityNorm(AJ188:AM189)&gt;=Constants!$D$10-Constants!$D$16))</f>
        <v>0</v>
      </c>
      <c r="AR188" s="33"/>
      <c r="AS188" s="40">
        <f t="shared" ref="AS188" si="52">IF(AQ188,1,0)</f>
        <v>0</v>
      </c>
      <c r="AT188" s="1"/>
      <c r="AU188" s="1"/>
      <c r="AW188" s="1"/>
      <c r="AX188" s="1"/>
      <c r="AY188" s="1"/>
    </row>
    <row r="189" spans="2:51" ht="18" customHeight="1" x14ac:dyDescent="0.3">
      <c r="B189" s="33"/>
      <c r="C189" s="5" cm="1">
        <f t="array" ref="C189:F189">PRNG_rnd_poly(4,B188*2+1,Constants!$D$8)</f>
        <v>0</v>
      </c>
      <c r="D189" s="5">
        <v>-4</v>
      </c>
      <c r="E189" s="5">
        <v>9</v>
      </c>
      <c r="F189" s="5">
        <v>1</v>
      </c>
      <c r="G189" s="6"/>
      <c r="H189" s="5">
        <v>-8</v>
      </c>
      <c r="I189" s="5">
        <v>-22</v>
      </c>
      <c r="J189" s="5">
        <v>-4</v>
      </c>
      <c r="K189" s="5">
        <v>20</v>
      </c>
      <c r="L189" s="6"/>
      <c r="M189" s="5" cm="1">
        <f t="array" ref="M189:P189">decompose_poly(H189:K189,$E$3,2*Constants!$D$10,"high")</f>
        <v>0</v>
      </c>
      <c r="N189" s="5">
        <v>2</v>
      </c>
      <c r="O189" s="5">
        <v>0</v>
      </c>
      <c r="P189" s="5">
        <v>1</v>
      </c>
      <c r="Q189" s="6"/>
      <c r="R189" s="11" t="str" cm="1">
        <f t="array" ref="R189">mm3_hash($V$3&amp;_xlfn.TEXTJOIN(",",TRUE,M188:P189))</f>
        <v>6D1021B5</v>
      </c>
      <c r="S189" s="6"/>
      <c r="T189" s="6"/>
      <c r="U189" s="6"/>
      <c r="V189" s="6"/>
      <c r="W189" s="6"/>
      <c r="X189" s="6"/>
      <c r="Y189" s="6"/>
      <c r="Z189" s="5" cm="1">
        <f t="array" ref="Z189:AC189">polyadd(C189:F189,polymultdiv($F$11:$I$11,_xlfn.ANCHORARRAY(U188),_xlfn.ANCHORARRAY($J$3),$E$3),$E$3)</f>
        <v>-1</v>
      </c>
      <c r="AA189" s="5">
        <v>-4</v>
      </c>
      <c r="AB189" s="5">
        <v>11</v>
      </c>
      <c r="AC189" s="5">
        <v>0</v>
      </c>
      <c r="AD189" s="6"/>
      <c r="AE189" s="5" cm="1">
        <f t="array" ref="AE189:AH189">polysub(H189:K189,polymultdiv(_xlfn.ANCHORARRAY(U188),$F$15:$I$15,_xlfn.ANCHORARRAY($J$3),$E$3),$E$3)</f>
        <v>-8</v>
      </c>
      <c r="AF189" s="5">
        <v>-21</v>
      </c>
      <c r="AG189" s="5">
        <v>-4</v>
      </c>
      <c r="AH189" s="5">
        <v>21</v>
      </c>
      <c r="AI189" s="6"/>
      <c r="AJ189" s="5" cm="1">
        <f t="array" ref="AJ189:AM189">decompose_poly(_xlfn.ANCHORARRAY(AE189),$E$3,2*Constants!$D$10,"low")</f>
        <v>-8</v>
      </c>
      <c r="AK189" s="5">
        <v>0</v>
      </c>
      <c r="AL189" s="5">
        <v>-4</v>
      </c>
      <c r="AM189" s="5">
        <v>1</v>
      </c>
      <c r="AO189" s="33" t="str" cm="1">
        <f t="array" ref="AO189">InfinityNorm(AJ188:AM189)&amp;"&gt;="&amp;Constants!$D$10-Constants!$D$16</f>
        <v>9&gt;=8</v>
      </c>
      <c r="AP189" s="33"/>
      <c r="AQ189" s="33"/>
      <c r="AR189" s="33"/>
      <c r="AS189" s="40"/>
      <c r="AT189" s="1"/>
      <c r="AU189" s="1"/>
      <c r="AW189" s="1"/>
      <c r="AX189" s="1"/>
      <c r="AY189" s="1"/>
    </row>
    <row r="190" spans="2:51" ht="18" customHeight="1" x14ac:dyDescent="0.3">
      <c r="AT190" s="1"/>
      <c r="AU190" s="1"/>
      <c r="AW190" s="1"/>
      <c r="AX190" s="1"/>
      <c r="AY190" s="1"/>
    </row>
    <row r="191" spans="2:51" ht="18" customHeight="1" x14ac:dyDescent="0.3">
      <c r="B191" s="33">
        <v>55</v>
      </c>
      <c r="C191" s="5" cm="1">
        <f t="array" ref="C191:F191">PRNG_rnd_poly(4,B191*2,Constants!$D$8)</f>
        <v>12</v>
      </c>
      <c r="D191" s="5">
        <v>-3</v>
      </c>
      <c r="E191" s="5">
        <v>0</v>
      </c>
      <c r="F191" s="5">
        <v>4</v>
      </c>
      <c r="G191" s="6"/>
      <c r="H191" s="5" cm="1">
        <f t="array" ref="H191:K192">poly_mv_mult_div($F$6:$I$6,$K$6:$N$6,$F$7:$I$7,$K$7:$N$7,C191:F191,C192:F192,_xlfn.ANCHORARRAY($J$3),$E$3)</f>
        <v>11</v>
      </c>
      <c r="I191" s="5">
        <v>-10</v>
      </c>
      <c r="J191" s="5">
        <v>28</v>
      </c>
      <c r="K191" s="5">
        <v>8</v>
      </c>
      <c r="L191" s="6"/>
      <c r="M191" s="5" cm="1">
        <f t="array" ref="M191:P191">decompose_poly(H191:K191,$E$3,2*Constants!$D$10,"high")</f>
        <v>1</v>
      </c>
      <c r="N191" s="5">
        <v>0</v>
      </c>
      <c r="O191" s="5">
        <v>1</v>
      </c>
      <c r="P191" s="5">
        <v>0</v>
      </c>
      <c r="Q191" s="6"/>
      <c r="R191" s="33" t="s">
        <v>14</v>
      </c>
      <c r="S191" s="33"/>
      <c r="T191" s="6"/>
      <c r="U191" s="5" cm="1">
        <f t="array" ref="U191:X191">SampleInBall(4,2,R192)</f>
        <v>0</v>
      </c>
      <c r="V191" s="5">
        <v>-1</v>
      </c>
      <c r="W191" s="5">
        <v>1</v>
      </c>
      <c r="X191" s="5">
        <v>0</v>
      </c>
      <c r="Y191" s="6"/>
      <c r="Z191" s="5" cm="1">
        <f t="array" ref="Z191:AC191">polyadd(C191:F191,polymultdiv($F$10:$I$10,_xlfn.ANCHORARRAY(U191),_xlfn.ANCHORARRAY($J$3),$E$3),$E$3)</f>
        <v>12</v>
      </c>
      <c r="AA191" s="5">
        <v>-3</v>
      </c>
      <c r="AB191" s="5">
        <v>-1</v>
      </c>
      <c r="AC191" s="5">
        <v>5</v>
      </c>
      <c r="AD191" s="6"/>
      <c r="AE191" s="5" cm="1">
        <f t="array" ref="AE191:AH191">polysub(H191:K191,polymultdiv(_xlfn.ANCHORARRAY(U191),$F$14:$I$14,_xlfn.ANCHORARRAY($J$3),$E$3),$E$3)</f>
        <v>12</v>
      </c>
      <c r="AF191" s="5">
        <v>-9</v>
      </c>
      <c r="AG191" s="5">
        <v>26</v>
      </c>
      <c r="AH191" s="5">
        <v>10</v>
      </c>
      <c r="AI191" s="6"/>
      <c r="AJ191" s="5" cm="1">
        <f t="array" ref="AJ191:AM191">decompose_poly(_xlfn.ANCHORARRAY(AE191),$E$3,2*Constants!$D$10,"low")</f>
        <v>-8</v>
      </c>
      <c r="AK191" s="5">
        <v>-9</v>
      </c>
      <c r="AL191" s="5">
        <v>6</v>
      </c>
      <c r="AM191" s="5">
        <v>10</v>
      </c>
      <c r="AO191" s="33" t="str" cm="1">
        <f t="array" ref="AO191">InfinityNorm(Z191:AC192)&amp;"&gt;="&amp;Constants!$D$8-Constants!$D$16</f>
        <v>12&gt;=11</v>
      </c>
      <c r="AP191" s="33"/>
      <c r="AQ191" s="33" t="b" cm="1">
        <f t="array" ref="AQ191">NOT(OR(InfinityNorm(Z191:AC192)&gt;=Constants!$D$8-Constants!$D$16,InfinityNorm(AJ191:AM192)&gt;=Constants!$D$10-Constants!$D$16))</f>
        <v>0</v>
      </c>
      <c r="AR191" s="33"/>
      <c r="AS191" s="40">
        <f t="shared" ref="AS191" si="53">IF(AQ191,1,0)</f>
        <v>0</v>
      </c>
      <c r="AT191" s="1"/>
      <c r="AU191" s="1"/>
      <c r="AW191" s="1"/>
      <c r="AX191" s="1"/>
      <c r="AY191" s="1"/>
    </row>
    <row r="192" spans="2:51" ht="18" customHeight="1" x14ac:dyDescent="0.3">
      <c r="B192" s="33"/>
      <c r="C192" s="5" cm="1">
        <f t="array" ref="C192:F192">PRNG_rnd_poly(4,B191*2+1,Constants!$D$8)</f>
        <v>1</v>
      </c>
      <c r="D192" s="5">
        <v>-12</v>
      </c>
      <c r="E192" s="5">
        <v>8</v>
      </c>
      <c r="F192" s="5">
        <v>10</v>
      </c>
      <c r="G192" s="6"/>
      <c r="H192" s="5">
        <v>3</v>
      </c>
      <c r="I192" s="5">
        <v>-4</v>
      </c>
      <c r="J192" s="5">
        <v>-2</v>
      </c>
      <c r="K192" s="5">
        <v>16</v>
      </c>
      <c r="L192" s="6"/>
      <c r="M192" s="5" cm="1">
        <f t="array" ref="M192:P192">decompose_poly(H192:K192,$E$3,2*Constants!$D$10,"high")</f>
        <v>0</v>
      </c>
      <c r="N192" s="5">
        <v>0</v>
      </c>
      <c r="O192" s="5">
        <v>0</v>
      </c>
      <c r="P192" s="5">
        <v>1</v>
      </c>
      <c r="Q192" s="6"/>
      <c r="R192" s="11" t="str" cm="1">
        <f t="array" ref="R192">mm3_hash($V$3&amp;_xlfn.TEXTJOIN(",",TRUE,M191:P192))</f>
        <v>95342663</v>
      </c>
      <c r="S192" s="6"/>
      <c r="T192" s="6"/>
      <c r="U192" s="6"/>
      <c r="V192" s="6"/>
      <c r="W192" s="6"/>
      <c r="X192" s="6"/>
      <c r="Y192" s="6"/>
      <c r="Z192" s="5" cm="1">
        <f t="array" ref="Z192:AC192">polyadd(C192:F192,polymultdiv($F$11:$I$11,_xlfn.ANCHORARRAY(U191),_xlfn.ANCHORARRAY($J$3),$E$3),$E$3)</f>
        <v>-1</v>
      </c>
      <c r="AA192" s="5">
        <v>-11</v>
      </c>
      <c r="AB192" s="5">
        <v>7</v>
      </c>
      <c r="AC192" s="5">
        <v>10</v>
      </c>
      <c r="AD192" s="6"/>
      <c r="AE192" s="5" cm="1">
        <f t="array" ref="AE192:AH192">polysub(H192:K192,polymultdiv(_xlfn.ANCHORARRAY(U191),$F$15:$I$15,_xlfn.ANCHORARRAY($J$3),$E$3),$E$3)</f>
        <v>3</v>
      </c>
      <c r="AF192" s="5">
        <v>-5</v>
      </c>
      <c r="AG192" s="5">
        <v>-2</v>
      </c>
      <c r="AH192" s="5">
        <v>17</v>
      </c>
      <c r="AI192" s="6"/>
      <c r="AJ192" s="5" cm="1">
        <f t="array" ref="AJ192:AM192">decompose_poly(_xlfn.ANCHORARRAY(AE192),$E$3,2*Constants!$D$10,"low")</f>
        <v>3</v>
      </c>
      <c r="AK192" s="5">
        <v>-5</v>
      </c>
      <c r="AL192" s="5">
        <v>-2</v>
      </c>
      <c r="AM192" s="5">
        <v>-3</v>
      </c>
      <c r="AO192" s="33" t="str" cm="1">
        <f t="array" ref="AO192">InfinityNorm(AJ191:AM192)&amp;"&gt;="&amp;Constants!$D$10-Constants!$D$16</f>
        <v>10&gt;=8</v>
      </c>
      <c r="AP192" s="33"/>
      <c r="AQ192" s="33"/>
      <c r="AR192" s="33"/>
      <c r="AS192" s="40"/>
      <c r="AT192" s="1"/>
      <c r="AU192" s="1"/>
      <c r="AW192" s="1"/>
      <c r="AX192" s="1"/>
      <c r="AY192" s="1"/>
    </row>
    <row r="193" spans="2:51" ht="18" customHeight="1" x14ac:dyDescent="0.3">
      <c r="AT193" s="1"/>
      <c r="AU193" s="1"/>
      <c r="AW193" s="1"/>
      <c r="AX193" s="1"/>
      <c r="AY193" s="1"/>
    </row>
    <row r="194" spans="2:51" ht="18" customHeight="1" x14ac:dyDescent="0.3">
      <c r="B194" s="33">
        <v>56</v>
      </c>
      <c r="C194" s="5" cm="1">
        <f t="array" ref="C194:F194">PRNG_rnd_poly(4,B194*2,Constants!$D$8)</f>
        <v>12</v>
      </c>
      <c r="D194" s="5">
        <v>-4</v>
      </c>
      <c r="E194" s="5">
        <v>11</v>
      </c>
      <c r="F194" s="5">
        <v>-10</v>
      </c>
      <c r="G194" s="6"/>
      <c r="H194" s="5" cm="1">
        <f t="array" ref="H194:K195">poly_mv_mult_div($F$6:$I$6,$K$6:$N$6,$F$7:$I$7,$K$7:$N$7,C194:F194,C195:F195,_xlfn.ANCHORARRAY($J$3),$E$3)</f>
        <v>-17</v>
      </c>
      <c r="I194" s="5">
        <v>12</v>
      </c>
      <c r="J194" s="5">
        <v>23</v>
      </c>
      <c r="K194" s="5">
        <v>-20</v>
      </c>
      <c r="L194" s="6"/>
      <c r="M194" s="5" cm="1">
        <f t="array" ref="M194:P194">decompose_poly(H194:K194,$E$3,2*Constants!$D$10,"high")</f>
        <v>2</v>
      </c>
      <c r="N194" s="5">
        <v>1</v>
      </c>
      <c r="O194" s="5">
        <v>1</v>
      </c>
      <c r="P194" s="5">
        <v>2</v>
      </c>
      <c r="Q194" s="6"/>
      <c r="R194" s="33" t="s">
        <v>14</v>
      </c>
      <c r="S194" s="33"/>
      <c r="T194" s="6"/>
      <c r="U194" s="5" cm="1">
        <f t="array" ref="U194:X194">SampleInBall(4,2,R195)</f>
        <v>-1</v>
      </c>
      <c r="V194" s="5">
        <v>0</v>
      </c>
      <c r="W194" s="5">
        <v>0</v>
      </c>
      <c r="X194" s="5">
        <v>1</v>
      </c>
      <c r="Y194" s="6"/>
      <c r="Z194" s="5" cm="1">
        <f t="array" ref="Z194:AC194">polyadd(C194:F194,polymultdiv($F$10:$I$10,_xlfn.ANCHORARRAY(U194),_xlfn.ANCHORARRAY($J$3),$E$3),$E$3)</f>
        <v>11</v>
      </c>
      <c r="AA194" s="5">
        <v>-5</v>
      </c>
      <c r="AB194" s="5">
        <v>11</v>
      </c>
      <c r="AC194" s="5">
        <v>-10</v>
      </c>
      <c r="AD194" s="6"/>
      <c r="AE194" s="5" cm="1">
        <f t="array" ref="AE194:AH194">polysub(H194:K194,polymultdiv(_xlfn.ANCHORARRAY(U194),$F$14:$I$14,_xlfn.ANCHORARRAY($J$3),$E$3),$E$3)</f>
        <v>-17</v>
      </c>
      <c r="AF194" s="5">
        <v>12</v>
      </c>
      <c r="AG194" s="5">
        <v>24</v>
      </c>
      <c r="AH194" s="5">
        <v>-21</v>
      </c>
      <c r="AI194" s="6"/>
      <c r="AJ194" s="5" cm="1">
        <f t="array" ref="AJ194:AM194">decompose_poly(_xlfn.ANCHORARRAY(AE194),$E$3,2*Constants!$D$10,"low")</f>
        <v>4</v>
      </c>
      <c r="AK194" s="5">
        <v>-8</v>
      </c>
      <c r="AL194" s="5">
        <v>4</v>
      </c>
      <c r="AM194" s="5">
        <v>0</v>
      </c>
      <c r="AO194" s="33" t="str" cm="1">
        <f t="array" ref="AO194">InfinityNorm(Z194:AC195)&amp;"&gt;="&amp;Constants!$D$8-Constants!$D$16</f>
        <v>12&gt;=11</v>
      </c>
      <c r="AP194" s="33"/>
      <c r="AQ194" s="33" t="b" cm="1">
        <f t="array" ref="AQ194">NOT(OR(InfinityNorm(Z194:AC195)&gt;=Constants!$D$8-Constants!$D$16,InfinityNorm(AJ194:AM195)&gt;=Constants!$D$10-Constants!$D$16))</f>
        <v>0</v>
      </c>
      <c r="AR194" s="33"/>
      <c r="AS194" s="40">
        <f t="shared" ref="AS194" si="54">IF(AQ194,1,0)</f>
        <v>0</v>
      </c>
      <c r="AT194" s="1"/>
      <c r="AU194" s="1"/>
      <c r="AW194" s="1"/>
      <c r="AX194" s="1"/>
      <c r="AY194" s="1"/>
    </row>
    <row r="195" spans="2:51" ht="18" customHeight="1" x14ac:dyDescent="0.3">
      <c r="B195" s="33"/>
      <c r="C195" s="5" cm="1">
        <f t="array" ref="C195:F195">PRNG_rnd_poly(4,B194*2+1,Constants!$D$8)</f>
        <v>-11</v>
      </c>
      <c r="D195" s="5">
        <v>7</v>
      </c>
      <c r="E195" s="5">
        <v>-1</v>
      </c>
      <c r="F195" s="5">
        <v>-7</v>
      </c>
      <c r="G195" s="6"/>
      <c r="H195" s="5">
        <v>-28</v>
      </c>
      <c r="I195" s="5">
        <v>23</v>
      </c>
      <c r="J195" s="5">
        <v>6</v>
      </c>
      <c r="K195" s="5">
        <v>2</v>
      </c>
      <c r="L195" s="6"/>
      <c r="M195" s="5" cm="1">
        <f t="array" ref="M195:P195">decompose_poly(H195:K195,$E$3,2*Constants!$D$10,"high")</f>
        <v>2</v>
      </c>
      <c r="N195" s="5">
        <v>1</v>
      </c>
      <c r="O195" s="5">
        <v>0</v>
      </c>
      <c r="P195" s="5">
        <v>0</v>
      </c>
      <c r="Q195" s="6"/>
      <c r="R195" s="11" t="str" cm="1">
        <f t="array" ref="R195">mm3_hash($V$3&amp;_xlfn.TEXTJOIN(",",TRUE,M194:P195))</f>
        <v>953C7193</v>
      </c>
      <c r="S195" s="6"/>
      <c r="T195" s="6"/>
      <c r="U195" s="6"/>
      <c r="V195" s="6"/>
      <c r="W195" s="6"/>
      <c r="X195" s="6"/>
      <c r="Y195" s="6"/>
      <c r="Z195" s="5" cm="1">
        <f t="array" ref="Z195:AC195">polyadd(C195:F195,polymultdiv($F$11:$I$11,_xlfn.ANCHORARRAY(U194),_xlfn.ANCHORARRAY($J$3),$E$3),$E$3)</f>
        <v>-12</v>
      </c>
      <c r="AA195" s="5">
        <v>5</v>
      </c>
      <c r="AB195" s="5">
        <v>-1</v>
      </c>
      <c r="AC195" s="5">
        <v>-6</v>
      </c>
      <c r="AD195" s="6"/>
      <c r="AE195" s="5" cm="1">
        <f t="array" ref="AE195:AH195">polysub(H195:K195,polymultdiv(_xlfn.ANCHORARRAY(U194),$F$15:$I$15,_xlfn.ANCHORARRAY($J$3),$E$3),$E$3)</f>
        <v>-30</v>
      </c>
      <c r="AF195" s="5">
        <v>22</v>
      </c>
      <c r="AG195" s="5">
        <v>6</v>
      </c>
      <c r="AH195" s="5">
        <v>3</v>
      </c>
      <c r="AI195" s="6"/>
      <c r="AJ195" s="5" cm="1">
        <f t="array" ref="AJ195:AM195">decompose_poly(_xlfn.ANCHORARRAY(AE195),$E$3,2*Constants!$D$10,"low")</f>
        <v>-9</v>
      </c>
      <c r="AK195" s="5">
        <v>2</v>
      </c>
      <c r="AL195" s="5">
        <v>6</v>
      </c>
      <c r="AM195" s="5">
        <v>3</v>
      </c>
      <c r="AO195" s="33" t="str" cm="1">
        <f t="array" ref="AO195">InfinityNorm(AJ194:AM195)&amp;"&gt;="&amp;Constants!$D$10-Constants!$D$16</f>
        <v>9&gt;=8</v>
      </c>
      <c r="AP195" s="33"/>
      <c r="AQ195" s="33"/>
      <c r="AR195" s="33"/>
      <c r="AS195" s="40"/>
      <c r="AT195" s="1"/>
      <c r="AU195" s="1"/>
      <c r="AW195" s="1"/>
      <c r="AX195" s="1"/>
      <c r="AY195" s="1"/>
    </row>
    <row r="196" spans="2:51" ht="18" customHeight="1" x14ac:dyDescent="0.3">
      <c r="AT196" s="1"/>
      <c r="AU196" s="1"/>
      <c r="AW196" s="1"/>
      <c r="AX196" s="1"/>
      <c r="AY196" s="1"/>
    </row>
    <row r="197" spans="2:51" ht="18" customHeight="1" x14ac:dyDescent="0.3">
      <c r="B197" s="33">
        <v>57</v>
      </c>
      <c r="C197" s="5" cm="1">
        <f t="array" ref="C197:F197">PRNG_rnd_poly(4,B197*2,Constants!$D$8)</f>
        <v>7</v>
      </c>
      <c r="D197" s="5">
        <v>3</v>
      </c>
      <c r="E197" s="5">
        <v>6</v>
      </c>
      <c r="F197" s="5">
        <v>-7</v>
      </c>
      <c r="G197" s="6"/>
      <c r="H197" s="5" cm="1">
        <f t="array" ref="H197:K198">poly_mv_mult_div($F$6:$I$6,$K$6:$N$6,$F$7:$I$7,$K$7:$N$7,C197:F197,C198:F198,_xlfn.ANCHORARRAY($J$3),$E$3)</f>
        <v>10</v>
      </c>
      <c r="I197" s="5">
        <v>23</v>
      </c>
      <c r="J197" s="5">
        <v>27</v>
      </c>
      <c r="K197" s="5">
        <v>-5</v>
      </c>
      <c r="L197" s="6"/>
      <c r="M197" s="5" cm="1">
        <f t="array" ref="M197:P197">decompose_poly(H197:K197,$E$3,2*Constants!$D$10,"high")</f>
        <v>0</v>
      </c>
      <c r="N197" s="5">
        <v>1</v>
      </c>
      <c r="O197" s="5">
        <v>1</v>
      </c>
      <c r="P197" s="5">
        <v>0</v>
      </c>
      <c r="Q197" s="6"/>
      <c r="R197" s="33" t="s">
        <v>14</v>
      </c>
      <c r="S197" s="33"/>
      <c r="T197" s="6"/>
      <c r="U197" s="5" cm="1">
        <f t="array" ref="U197:X197">SampleInBall(4,2,R198)</f>
        <v>-1</v>
      </c>
      <c r="V197" s="5">
        <v>0</v>
      </c>
      <c r="W197" s="5">
        <v>-1</v>
      </c>
      <c r="X197" s="5">
        <v>0</v>
      </c>
      <c r="Y197" s="6"/>
      <c r="Z197" s="5" cm="1">
        <f t="array" ref="Z197:AC197">polyadd(C197:F197,polymultdiv($F$10:$I$10,_xlfn.ANCHORARRAY(U197),_xlfn.ANCHORARRAY($J$3),$E$3),$E$3)</f>
        <v>7</v>
      </c>
      <c r="AA197" s="5">
        <v>2</v>
      </c>
      <c r="AB197" s="5">
        <v>6</v>
      </c>
      <c r="AC197" s="5">
        <v>-8</v>
      </c>
      <c r="AD197" s="6"/>
      <c r="AE197" s="5" cm="1">
        <f t="array" ref="AE197:AH197">polysub(H197:K197,polymultdiv(_xlfn.ANCHORARRAY(U197),$F$14:$I$14,_xlfn.ANCHORARRAY($J$3),$E$3),$E$3)</f>
        <v>10</v>
      </c>
      <c r="AF197" s="5">
        <v>22</v>
      </c>
      <c r="AG197" s="5">
        <v>29</v>
      </c>
      <c r="AH197" s="5">
        <v>-6</v>
      </c>
      <c r="AI197" s="6"/>
      <c r="AJ197" s="5" cm="1">
        <f t="array" ref="AJ197:AM197">decompose_poly(_xlfn.ANCHORARRAY(AE197),$E$3,2*Constants!$D$10,"low")</f>
        <v>10</v>
      </c>
      <c r="AK197" s="5">
        <v>2</v>
      </c>
      <c r="AL197" s="5">
        <v>9</v>
      </c>
      <c r="AM197" s="5">
        <v>-6</v>
      </c>
      <c r="AO197" s="33" t="str" cm="1">
        <f t="array" ref="AO197">InfinityNorm(Z197:AC198)&amp;"&gt;="&amp;Constants!$D$8-Constants!$D$16</f>
        <v>8&gt;=11</v>
      </c>
      <c r="AP197" s="33"/>
      <c r="AQ197" s="33" t="b" cm="1">
        <f t="array" ref="AQ197">NOT(OR(InfinityNorm(Z197:AC198)&gt;=Constants!$D$8-Constants!$D$16,InfinityNorm(AJ197:AM198)&gt;=Constants!$D$10-Constants!$D$16))</f>
        <v>0</v>
      </c>
      <c r="AR197" s="33"/>
      <c r="AS197" s="40">
        <f t="shared" ref="AS197" si="55">IF(AQ197,1,0)</f>
        <v>0</v>
      </c>
      <c r="AT197" s="1"/>
      <c r="AU197" s="1"/>
      <c r="AW197" s="1"/>
      <c r="AX197" s="1"/>
      <c r="AY197" s="1"/>
    </row>
    <row r="198" spans="2:51" ht="18" customHeight="1" x14ac:dyDescent="0.3">
      <c r="B198" s="33"/>
      <c r="C198" s="5" cm="1">
        <f t="array" ref="C198:F198">PRNG_rnd_poly(4,B197*2+1,Constants!$D$8)</f>
        <v>-7</v>
      </c>
      <c r="D198" s="5">
        <v>1</v>
      </c>
      <c r="E198" s="5">
        <v>-5</v>
      </c>
      <c r="F198" s="5">
        <v>-4</v>
      </c>
      <c r="G198" s="6"/>
      <c r="H198" s="5">
        <v>-29</v>
      </c>
      <c r="I198" s="5">
        <v>8</v>
      </c>
      <c r="J198" s="5">
        <v>-20</v>
      </c>
      <c r="K198" s="5">
        <v>28</v>
      </c>
      <c r="L198" s="6"/>
      <c r="M198" s="5" cm="1">
        <f t="array" ref="M198:P198">decompose_poly(H198:K198,$E$3,2*Constants!$D$10,"high")</f>
        <v>2</v>
      </c>
      <c r="N198" s="5">
        <v>0</v>
      </c>
      <c r="O198" s="5">
        <v>2</v>
      </c>
      <c r="P198" s="5">
        <v>1</v>
      </c>
      <c r="Q198" s="6"/>
      <c r="R198" s="11" t="str" cm="1">
        <f t="array" ref="R198">mm3_hash($V$3&amp;_xlfn.TEXTJOIN(",",TRUE,M197:P198))</f>
        <v>59F202A4</v>
      </c>
      <c r="S198" s="6"/>
      <c r="T198" s="6"/>
      <c r="U198" s="6"/>
      <c r="V198" s="6"/>
      <c r="W198" s="6"/>
      <c r="X198" s="6"/>
      <c r="Y198" s="6"/>
      <c r="Z198" s="5" cm="1">
        <f t="array" ref="Z198:AC198">polyadd(C198:F198,polymultdiv($F$11:$I$11,_xlfn.ANCHORARRAY(U197),_xlfn.ANCHORARRAY($J$3),$E$3),$E$3)</f>
        <v>-6</v>
      </c>
      <c r="AA198" s="5">
        <v>-1</v>
      </c>
      <c r="AB198" s="5">
        <v>-6</v>
      </c>
      <c r="AC198" s="5">
        <v>-4</v>
      </c>
      <c r="AD198" s="6"/>
      <c r="AE198" s="5" cm="1">
        <f t="array" ref="AE198:AH198">polysub(H198:K198,polymultdiv(_xlfn.ANCHORARRAY(U197),$F$15:$I$15,_xlfn.ANCHORARRAY($J$3),$E$3),$E$3)</f>
        <v>-30</v>
      </c>
      <c r="AF198" s="5">
        <v>7</v>
      </c>
      <c r="AG198" s="5">
        <v>-21</v>
      </c>
      <c r="AH198" s="5">
        <v>27</v>
      </c>
      <c r="AI198" s="6"/>
      <c r="AJ198" s="5" cm="1">
        <f t="array" ref="AJ198:AM198">decompose_poly(_xlfn.ANCHORARRAY(AE198),$E$3,2*Constants!$D$10,"low")</f>
        <v>-9</v>
      </c>
      <c r="AK198" s="5">
        <v>7</v>
      </c>
      <c r="AL198" s="5">
        <v>0</v>
      </c>
      <c r="AM198" s="5">
        <v>7</v>
      </c>
      <c r="AO198" s="33" t="str" cm="1">
        <f t="array" ref="AO198">InfinityNorm(AJ197:AM198)&amp;"&gt;="&amp;Constants!$D$10-Constants!$D$16</f>
        <v>10&gt;=8</v>
      </c>
      <c r="AP198" s="33"/>
      <c r="AQ198" s="33"/>
      <c r="AR198" s="33"/>
      <c r="AS198" s="40"/>
      <c r="AT198" s="1"/>
      <c r="AU198" s="1"/>
      <c r="AW198" s="1"/>
      <c r="AX198" s="1"/>
      <c r="AY198" s="1"/>
    </row>
    <row r="199" spans="2:51" ht="18" customHeight="1" x14ac:dyDescent="0.3">
      <c r="AT199" s="1"/>
      <c r="AU199" s="1"/>
      <c r="AW199" s="1"/>
      <c r="AX199" s="1"/>
      <c r="AY199" s="1"/>
    </row>
    <row r="200" spans="2:51" ht="18" customHeight="1" x14ac:dyDescent="0.3">
      <c r="B200" s="33">
        <v>58</v>
      </c>
      <c r="C200" s="5" cm="1">
        <f t="array" ref="C200:F200">PRNG_rnd_poly(4,B200*2,Constants!$D$8)</f>
        <v>-3</v>
      </c>
      <c r="D200" s="5">
        <v>2</v>
      </c>
      <c r="E200" s="5">
        <v>5</v>
      </c>
      <c r="F200" s="5">
        <v>-6</v>
      </c>
      <c r="G200" s="6"/>
      <c r="H200" s="5" cm="1">
        <f t="array" ref="H200:K201">poly_mv_mult_div($F$6:$I$6,$K$6:$N$6,$F$7:$I$7,$K$7:$N$7,C200:F200,C201:F201,_xlfn.ANCHORARRAY($J$3),$E$3)</f>
        <v>9</v>
      </c>
      <c r="I200" s="5">
        <v>30</v>
      </c>
      <c r="J200" s="5">
        <v>-1</v>
      </c>
      <c r="K200" s="5">
        <v>-13</v>
      </c>
      <c r="L200" s="6"/>
      <c r="M200" s="5" cm="1">
        <f t="array" ref="M200:P200">decompose_poly(H200:K200,$E$3,2*Constants!$D$10,"high")</f>
        <v>0</v>
      </c>
      <c r="N200" s="5">
        <v>1</v>
      </c>
      <c r="O200" s="5">
        <v>0</v>
      </c>
      <c r="P200" s="5">
        <v>2</v>
      </c>
      <c r="Q200" s="6"/>
      <c r="R200" s="33" t="s">
        <v>14</v>
      </c>
      <c r="S200" s="33"/>
      <c r="T200" s="6"/>
      <c r="U200" s="5" cm="1">
        <f t="array" ref="U200:X200">SampleInBall(4,2,R201)</f>
        <v>1</v>
      </c>
      <c r="V200" s="5">
        <v>0</v>
      </c>
      <c r="W200" s="5">
        <v>1</v>
      </c>
      <c r="X200" s="5">
        <v>0</v>
      </c>
      <c r="Y200" s="6"/>
      <c r="Z200" s="5" cm="1">
        <f t="array" ref="Z200:AC200">polyadd(C200:F200,polymultdiv($F$10:$I$10,_xlfn.ANCHORARRAY(U200),_xlfn.ANCHORARRAY($J$3),$E$3),$E$3)</f>
        <v>-3</v>
      </c>
      <c r="AA200" s="5">
        <v>3</v>
      </c>
      <c r="AB200" s="5">
        <v>5</v>
      </c>
      <c r="AC200" s="5">
        <v>-5</v>
      </c>
      <c r="AD200" s="6"/>
      <c r="AE200" s="5" cm="1">
        <f t="array" ref="AE200:AH200">polysub(H200:K200,polymultdiv(_xlfn.ANCHORARRAY(U200),$F$14:$I$14,_xlfn.ANCHORARRAY($J$3),$E$3),$E$3)</f>
        <v>9</v>
      </c>
      <c r="AF200" s="5">
        <v>-30</v>
      </c>
      <c r="AG200" s="5">
        <v>-3</v>
      </c>
      <c r="AH200" s="5">
        <v>-12</v>
      </c>
      <c r="AI200" s="6"/>
      <c r="AJ200" s="5" cm="1">
        <f t="array" ref="AJ200:AM200">decompose_poly(_xlfn.ANCHORARRAY(AE200),$E$3,2*Constants!$D$10,"low")</f>
        <v>9</v>
      </c>
      <c r="AK200" s="5">
        <v>-9</v>
      </c>
      <c r="AL200" s="5">
        <v>-3</v>
      </c>
      <c r="AM200" s="5">
        <v>9</v>
      </c>
      <c r="AO200" s="33" t="str" cm="1">
        <f t="array" ref="AO200">InfinityNorm(Z200:AC201)&amp;"&gt;="&amp;Constants!$D$8-Constants!$D$16</f>
        <v>11&gt;=11</v>
      </c>
      <c r="AP200" s="33"/>
      <c r="AQ200" s="33" t="b" cm="1">
        <f t="array" ref="AQ200">NOT(OR(InfinityNorm(Z200:AC201)&gt;=Constants!$D$8-Constants!$D$16,InfinityNorm(AJ200:AM201)&gt;=Constants!$D$10-Constants!$D$16))</f>
        <v>0</v>
      </c>
      <c r="AR200" s="33"/>
      <c r="AS200" s="40">
        <f t="shared" ref="AS200" si="56">IF(AQ200,1,0)</f>
        <v>0</v>
      </c>
      <c r="AT200" s="1"/>
      <c r="AU200" s="1"/>
      <c r="AW200" s="1"/>
      <c r="AX200" s="1"/>
      <c r="AY200" s="1"/>
    </row>
    <row r="201" spans="2:51" ht="18" customHeight="1" x14ac:dyDescent="0.3">
      <c r="B201" s="33"/>
      <c r="C201" s="5" cm="1">
        <f t="array" ref="C201:F201">PRNG_rnd_poly(4,B200*2+1,Constants!$D$8)</f>
        <v>-10</v>
      </c>
      <c r="D201" s="5">
        <v>-1</v>
      </c>
      <c r="E201" s="5">
        <v>7</v>
      </c>
      <c r="F201" s="5">
        <v>9</v>
      </c>
      <c r="G201" s="6"/>
      <c r="H201" s="5">
        <v>1</v>
      </c>
      <c r="I201" s="5">
        <v>0</v>
      </c>
      <c r="J201" s="5">
        <v>25</v>
      </c>
      <c r="K201" s="5">
        <v>4</v>
      </c>
      <c r="L201" s="6"/>
      <c r="M201" s="5" cm="1">
        <f t="array" ref="M201:P201">decompose_poly(H201:K201,$E$3,2*Constants!$D$10,"high")</f>
        <v>0</v>
      </c>
      <c r="N201" s="5">
        <v>0</v>
      </c>
      <c r="O201" s="5">
        <v>1</v>
      </c>
      <c r="P201" s="5">
        <v>0</v>
      </c>
      <c r="Q201" s="6"/>
      <c r="R201" s="11" t="str" cm="1">
        <f t="array" ref="R201">mm3_hash($V$3&amp;_xlfn.TEXTJOIN(",",TRUE,M200:P201))</f>
        <v>838DDEA6</v>
      </c>
      <c r="S201" s="6"/>
      <c r="T201" s="6"/>
      <c r="U201" s="6"/>
      <c r="V201" s="6"/>
      <c r="W201" s="6"/>
      <c r="X201" s="6"/>
      <c r="Y201" s="6"/>
      <c r="Z201" s="5" cm="1">
        <f t="array" ref="Z201:AC201">polyadd(C201:F201,polymultdiv($F$11:$I$11,_xlfn.ANCHORARRAY(U200),_xlfn.ANCHORARRAY($J$3),$E$3),$E$3)</f>
        <v>-11</v>
      </c>
      <c r="AA201" s="5">
        <v>1</v>
      </c>
      <c r="AB201" s="5">
        <v>8</v>
      </c>
      <c r="AC201" s="5">
        <v>9</v>
      </c>
      <c r="AD201" s="6"/>
      <c r="AE201" s="5" cm="1">
        <f t="array" ref="AE201:AH201">polysub(H201:K201,polymultdiv(_xlfn.ANCHORARRAY(U200),$F$15:$I$15,_xlfn.ANCHORARRAY($J$3),$E$3),$E$3)</f>
        <v>2</v>
      </c>
      <c r="AF201" s="5">
        <v>1</v>
      </c>
      <c r="AG201" s="5">
        <v>26</v>
      </c>
      <c r="AH201" s="5">
        <v>5</v>
      </c>
      <c r="AI201" s="6"/>
      <c r="AJ201" s="5" cm="1">
        <f t="array" ref="AJ201:AM201">decompose_poly(_xlfn.ANCHORARRAY(AE201),$E$3,2*Constants!$D$10,"low")</f>
        <v>2</v>
      </c>
      <c r="AK201" s="5">
        <v>1</v>
      </c>
      <c r="AL201" s="5">
        <v>6</v>
      </c>
      <c r="AM201" s="5">
        <v>5</v>
      </c>
      <c r="AO201" s="33" t="str" cm="1">
        <f t="array" ref="AO201">InfinityNorm(AJ200:AM201)&amp;"&gt;="&amp;Constants!$D$10-Constants!$D$16</f>
        <v>9&gt;=8</v>
      </c>
      <c r="AP201" s="33"/>
      <c r="AQ201" s="33"/>
      <c r="AR201" s="33"/>
      <c r="AS201" s="40"/>
      <c r="AT201" s="1"/>
      <c r="AU201" s="1"/>
      <c r="AW201" s="1"/>
      <c r="AX201" s="1"/>
      <c r="AY201" s="1"/>
    </row>
    <row r="202" spans="2:51" ht="18" customHeight="1" x14ac:dyDescent="0.3">
      <c r="AT202" s="1"/>
      <c r="AU202" s="1"/>
      <c r="AW202" s="1"/>
      <c r="AX202" s="1"/>
      <c r="AY202" s="1"/>
    </row>
    <row r="203" spans="2:51" ht="18" customHeight="1" x14ac:dyDescent="0.3">
      <c r="B203" s="33">
        <v>59</v>
      </c>
      <c r="C203" s="5" cm="1">
        <f t="array" ref="C203:F203">PRNG_rnd_poly(4,B203*2,Constants!$D$8)</f>
        <v>4</v>
      </c>
      <c r="D203" s="5">
        <v>-3</v>
      </c>
      <c r="E203" s="5">
        <v>-1</v>
      </c>
      <c r="F203" s="5">
        <v>-7</v>
      </c>
      <c r="G203" s="6"/>
      <c r="H203" s="5" cm="1">
        <f t="array" ref="H203:K204">poly_mv_mult_div($F$6:$I$6,$K$6:$N$6,$F$7:$I$7,$K$7:$N$7,C203:F203,C204:F204,_xlfn.ANCHORARRAY($J$3),$E$3)</f>
        <v>-13</v>
      </c>
      <c r="I203" s="5">
        <v>9</v>
      </c>
      <c r="J203" s="5">
        <v>11</v>
      </c>
      <c r="K203" s="5">
        <v>25</v>
      </c>
      <c r="L203" s="6"/>
      <c r="M203" s="5" cm="1">
        <f t="array" ref="M203:P203">decompose_poly(H203:K203,$E$3,2*Constants!$D$10,"high")</f>
        <v>2</v>
      </c>
      <c r="N203" s="5">
        <v>0</v>
      </c>
      <c r="O203" s="5">
        <v>1</v>
      </c>
      <c r="P203" s="5">
        <v>1</v>
      </c>
      <c r="Q203" s="6"/>
      <c r="R203" s="33" t="s">
        <v>14</v>
      </c>
      <c r="S203" s="33"/>
      <c r="T203" s="6"/>
      <c r="U203" s="5" cm="1">
        <f t="array" ref="U203:X203">SampleInBall(4,2,R204)</f>
        <v>1</v>
      </c>
      <c r="V203" s="5">
        <v>0</v>
      </c>
      <c r="W203" s="5">
        <v>0</v>
      </c>
      <c r="X203" s="5">
        <v>-1</v>
      </c>
      <c r="Y203" s="6"/>
      <c r="Z203" s="5" cm="1">
        <f t="array" ref="Z203:AC203">polyadd(C203:F203,polymultdiv($F$10:$I$10,_xlfn.ANCHORARRAY(U203),_xlfn.ANCHORARRAY($J$3),$E$3),$E$3)</f>
        <v>5</v>
      </c>
      <c r="AA203" s="5">
        <v>-2</v>
      </c>
      <c r="AB203" s="5">
        <v>-1</v>
      </c>
      <c r="AC203" s="5">
        <v>-7</v>
      </c>
      <c r="AD203" s="6"/>
      <c r="AE203" s="5" cm="1">
        <f t="array" ref="AE203:AH203">polysub(H203:K203,polymultdiv(_xlfn.ANCHORARRAY(U203),$F$14:$I$14,_xlfn.ANCHORARRAY($J$3),$E$3),$E$3)</f>
        <v>-13</v>
      </c>
      <c r="AF203" s="5">
        <v>9</v>
      </c>
      <c r="AG203" s="5">
        <v>10</v>
      </c>
      <c r="AH203" s="5">
        <v>26</v>
      </c>
      <c r="AI203" s="6"/>
      <c r="AJ203" s="5" cm="1">
        <f t="array" ref="AJ203:AM203">decompose_poly(_xlfn.ANCHORARRAY(AE203),$E$3,2*Constants!$D$10,"low")</f>
        <v>8</v>
      </c>
      <c r="AK203" s="5">
        <v>9</v>
      </c>
      <c r="AL203" s="5">
        <v>10</v>
      </c>
      <c r="AM203" s="5">
        <v>6</v>
      </c>
      <c r="AO203" s="33" t="str" cm="1">
        <f t="array" ref="AO203">InfinityNorm(Z203:AC204)&amp;"&gt;="&amp;Constants!$D$8-Constants!$D$16</f>
        <v>8&gt;=11</v>
      </c>
      <c r="AP203" s="33"/>
      <c r="AQ203" s="33" t="b" cm="1">
        <f t="array" ref="AQ203">NOT(OR(InfinityNorm(Z203:AC204)&gt;=Constants!$D$8-Constants!$D$16,InfinityNorm(AJ203:AM204)&gt;=Constants!$D$10-Constants!$D$16))</f>
        <v>0</v>
      </c>
      <c r="AR203" s="33"/>
      <c r="AS203" s="40">
        <f t="shared" ref="AS203" si="57">IF(AQ203,1,0)</f>
        <v>0</v>
      </c>
      <c r="AT203" s="1"/>
      <c r="AU203" s="1"/>
      <c r="AW203" s="1"/>
      <c r="AX203" s="1"/>
      <c r="AY203" s="1"/>
    </row>
    <row r="204" spans="2:51" ht="18" customHeight="1" x14ac:dyDescent="0.3">
      <c r="B204" s="33"/>
      <c r="C204" s="5" cm="1">
        <f t="array" ref="C204:F204">PRNG_rnd_poly(4,B203*2+1,Constants!$D$8)</f>
        <v>7</v>
      </c>
      <c r="D204" s="5">
        <v>1</v>
      </c>
      <c r="E204" s="5">
        <v>3</v>
      </c>
      <c r="F204" s="5">
        <v>1</v>
      </c>
      <c r="G204" s="6"/>
      <c r="H204" s="5">
        <v>-12</v>
      </c>
      <c r="I204" s="5">
        <v>24</v>
      </c>
      <c r="J204" s="5">
        <v>28</v>
      </c>
      <c r="K204" s="5">
        <v>-23</v>
      </c>
      <c r="L204" s="6"/>
      <c r="M204" s="5" cm="1">
        <f t="array" ref="M204:P204">decompose_poly(H204:K204,$E$3,2*Constants!$D$10,"high")</f>
        <v>2</v>
      </c>
      <c r="N204" s="5">
        <v>1</v>
      </c>
      <c r="O204" s="5">
        <v>1</v>
      </c>
      <c r="P204" s="5">
        <v>2</v>
      </c>
      <c r="Q204" s="6"/>
      <c r="R204" s="11" t="str" cm="1">
        <f t="array" ref="R204">mm3_hash($V$3&amp;_xlfn.TEXTJOIN(",",TRUE,M203:P204))</f>
        <v>D366224D</v>
      </c>
      <c r="S204" s="6"/>
      <c r="T204" s="6"/>
      <c r="U204" s="6"/>
      <c r="V204" s="6"/>
      <c r="W204" s="6"/>
      <c r="X204" s="6"/>
      <c r="Y204" s="6"/>
      <c r="Z204" s="5" cm="1">
        <f t="array" ref="Z204:AC204">polyadd(C204:F204,polymultdiv($F$11:$I$11,_xlfn.ANCHORARRAY(U203),_xlfn.ANCHORARRAY($J$3),$E$3),$E$3)</f>
        <v>8</v>
      </c>
      <c r="AA204" s="5">
        <v>3</v>
      </c>
      <c r="AB204" s="5">
        <v>3</v>
      </c>
      <c r="AC204" s="5">
        <v>0</v>
      </c>
      <c r="AD204" s="6"/>
      <c r="AE204" s="5" cm="1">
        <f t="array" ref="AE204:AH204">polysub(H204:K204,polymultdiv(_xlfn.ANCHORARRAY(U203),$F$15:$I$15,_xlfn.ANCHORARRAY($J$3),$E$3),$E$3)</f>
        <v>-10</v>
      </c>
      <c r="AF204" s="5">
        <v>25</v>
      </c>
      <c r="AG204" s="5">
        <v>28</v>
      </c>
      <c r="AH204" s="5">
        <v>-24</v>
      </c>
      <c r="AI204" s="6"/>
      <c r="AJ204" s="5" cm="1">
        <f t="array" ref="AJ204:AM204">decompose_poly(_xlfn.ANCHORARRAY(AE204),$E$3,2*Constants!$D$10,"low")</f>
        <v>-10</v>
      </c>
      <c r="AK204" s="5">
        <v>5</v>
      </c>
      <c r="AL204" s="5">
        <v>8</v>
      </c>
      <c r="AM204" s="5">
        <v>-3</v>
      </c>
      <c r="AO204" s="33" t="str" cm="1">
        <f t="array" ref="AO204">InfinityNorm(AJ203:AM204)&amp;"&gt;="&amp;Constants!$D$10-Constants!$D$16</f>
        <v>10&gt;=8</v>
      </c>
      <c r="AP204" s="33"/>
      <c r="AQ204" s="33"/>
      <c r="AR204" s="33"/>
      <c r="AS204" s="40"/>
      <c r="AT204" s="1"/>
      <c r="AU204" s="1"/>
      <c r="AW204" s="1"/>
      <c r="AX204" s="1"/>
      <c r="AY204" s="1"/>
    </row>
    <row r="205" spans="2:51" ht="18" customHeight="1" x14ac:dyDescent="0.3">
      <c r="AT205" s="1"/>
      <c r="AU205" s="1"/>
      <c r="AW205" s="1"/>
      <c r="AX205" s="1"/>
      <c r="AY205" s="1"/>
    </row>
    <row r="206" spans="2:51" ht="18" customHeight="1" x14ac:dyDescent="0.3">
      <c r="B206" s="33">
        <v>60</v>
      </c>
      <c r="C206" s="5" cm="1">
        <f t="array" ref="C206:F206">PRNG_rnd_poly(4,B206*2,Constants!$D$8)</f>
        <v>5</v>
      </c>
      <c r="D206" s="5">
        <v>9</v>
      </c>
      <c r="E206" s="5">
        <v>-4</v>
      </c>
      <c r="F206" s="5">
        <v>-6</v>
      </c>
      <c r="G206" s="6"/>
      <c r="H206" s="5" cm="1">
        <f t="array" ref="H206:K207">poly_mv_mult_div($F$6:$I$6,$K$6:$N$6,$F$7:$I$7,$K$7:$N$7,C206:F206,C207:F207,_xlfn.ANCHORARRAY($J$3),$E$3)</f>
        <v>-27</v>
      </c>
      <c r="I206" s="5">
        <v>-21</v>
      </c>
      <c r="J206" s="5">
        <v>-2</v>
      </c>
      <c r="K206" s="5">
        <v>29</v>
      </c>
      <c r="L206" s="6"/>
      <c r="M206" s="5" cm="1">
        <f t="array" ref="M206:P206">decompose_poly(H206:K206,$E$3,2*Constants!$D$10,"high")</f>
        <v>2</v>
      </c>
      <c r="N206" s="5">
        <v>2</v>
      </c>
      <c r="O206" s="5">
        <v>0</v>
      </c>
      <c r="P206" s="5">
        <v>1</v>
      </c>
      <c r="Q206" s="6"/>
      <c r="R206" s="33" t="s">
        <v>14</v>
      </c>
      <c r="S206" s="33"/>
      <c r="T206" s="6"/>
      <c r="U206" s="5" cm="1">
        <f t="array" ref="U206:X206">SampleInBall(4,2,R207)</f>
        <v>-1</v>
      </c>
      <c r="V206" s="5">
        <v>0</v>
      </c>
      <c r="W206" s="5">
        <v>-1</v>
      </c>
      <c r="X206" s="5">
        <v>0</v>
      </c>
      <c r="Y206" s="6"/>
      <c r="Z206" s="5" cm="1">
        <f t="array" ref="Z206:AC206">polyadd(C206:F206,polymultdiv($F$10:$I$10,_xlfn.ANCHORARRAY(U206),_xlfn.ANCHORARRAY($J$3),$E$3),$E$3)</f>
        <v>5</v>
      </c>
      <c r="AA206" s="5">
        <v>8</v>
      </c>
      <c r="AB206" s="5">
        <v>-4</v>
      </c>
      <c r="AC206" s="5">
        <v>-7</v>
      </c>
      <c r="AD206" s="6"/>
      <c r="AE206" s="5" cm="1">
        <f t="array" ref="AE206:AH206">polysub(H206:K206,polymultdiv(_xlfn.ANCHORARRAY(U206),$F$14:$I$14,_xlfn.ANCHORARRAY($J$3),$E$3),$E$3)</f>
        <v>-27</v>
      </c>
      <c r="AF206" s="5">
        <v>-22</v>
      </c>
      <c r="AG206" s="5">
        <v>0</v>
      </c>
      <c r="AH206" s="5">
        <v>28</v>
      </c>
      <c r="AI206" s="6"/>
      <c r="AJ206" s="5" cm="1">
        <f t="array" ref="AJ206:AM206">decompose_poly(_xlfn.ANCHORARRAY(AE206),$E$3,2*Constants!$D$10,"low")</f>
        <v>-6</v>
      </c>
      <c r="AK206" s="5">
        <v>-1</v>
      </c>
      <c r="AL206" s="5">
        <v>0</v>
      </c>
      <c r="AM206" s="5">
        <v>8</v>
      </c>
      <c r="AO206" s="33" t="str" cm="1">
        <f t="array" ref="AO206">InfinityNorm(Z206:AC207)&amp;"&gt;="&amp;Constants!$D$8-Constants!$D$16</f>
        <v>10&gt;=11</v>
      </c>
      <c r="AP206" s="33"/>
      <c r="AQ206" s="33" t="b" cm="1">
        <f t="array" ref="AQ206">NOT(OR(InfinityNorm(Z206:AC207)&gt;=Constants!$D$8-Constants!$D$16,InfinityNorm(AJ206:AM207)&gt;=Constants!$D$10-Constants!$D$16))</f>
        <v>0</v>
      </c>
      <c r="AR206" s="33"/>
      <c r="AS206" s="40">
        <f t="shared" ref="AS206" si="58">IF(AQ206,1,0)</f>
        <v>0</v>
      </c>
      <c r="AT206" s="1"/>
      <c r="AU206" s="1"/>
      <c r="AW206" s="1"/>
      <c r="AX206" s="1"/>
      <c r="AY206" s="1"/>
    </row>
    <row r="207" spans="2:51" ht="18" customHeight="1" x14ac:dyDescent="0.3">
      <c r="B207" s="33"/>
      <c r="C207" s="5" cm="1">
        <f t="array" ref="C207:F207">PRNG_rnd_poly(4,B206*2+1,Constants!$D$8)</f>
        <v>-2</v>
      </c>
      <c r="D207" s="5">
        <v>12</v>
      </c>
      <c r="E207" s="5">
        <v>1</v>
      </c>
      <c r="F207" s="5">
        <v>-6</v>
      </c>
      <c r="G207" s="6"/>
      <c r="H207" s="5">
        <v>4</v>
      </c>
      <c r="I207" s="5">
        <v>-4</v>
      </c>
      <c r="J207" s="5">
        <v>-14</v>
      </c>
      <c r="K207" s="5">
        <v>-5</v>
      </c>
      <c r="L207" s="6"/>
      <c r="M207" s="5" cm="1">
        <f t="array" ref="M207:P207">decompose_poly(H207:K207,$E$3,2*Constants!$D$10,"high")</f>
        <v>0</v>
      </c>
      <c r="N207" s="5">
        <v>0</v>
      </c>
      <c r="O207" s="5">
        <v>2</v>
      </c>
      <c r="P207" s="5">
        <v>0</v>
      </c>
      <c r="Q207" s="6"/>
      <c r="R207" s="11" t="str" cm="1">
        <f t="array" ref="R207">mm3_hash($V$3&amp;_xlfn.TEXTJOIN(",",TRUE,M206:P207))</f>
        <v>5475F4C4</v>
      </c>
      <c r="S207" s="6"/>
      <c r="T207" s="6"/>
      <c r="U207" s="6"/>
      <c r="V207" s="6"/>
      <c r="W207" s="6"/>
      <c r="X207" s="6"/>
      <c r="Y207" s="6"/>
      <c r="Z207" s="5" cm="1">
        <f t="array" ref="Z207:AC207">polyadd(C207:F207,polymultdiv($F$11:$I$11,_xlfn.ANCHORARRAY(U206),_xlfn.ANCHORARRAY($J$3),$E$3),$E$3)</f>
        <v>-1</v>
      </c>
      <c r="AA207" s="5">
        <v>10</v>
      </c>
      <c r="AB207" s="5">
        <v>0</v>
      </c>
      <c r="AC207" s="5">
        <v>-6</v>
      </c>
      <c r="AD207" s="6"/>
      <c r="AE207" s="5" cm="1">
        <f t="array" ref="AE207:AH207">polysub(H207:K207,polymultdiv(_xlfn.ANCHORARRAY(U206),$F$15:$I$15,_xlfn.ANCHORARRAY($J$3),$E$3),$E$3)</f>
        <v>3</v>
      </c>
      <c r="AF207" s="5">
        <v>-5</v>
      </c>
      <c r="AG207" s="5">
        <v>-15</v>
      </c>
      <c r="AH207" s="5">
        <v>-6</v>
      </c>
      <c r="AI207" s="6"/>
      <c r="AJ207" s="5" cm="1">
        <f t="array" ref="AJ207:AM207">decompose_poly(_xlfn.ANCHORARRAY(AE207),$E$3,2*Constants!$D$10,"low")</f>
        <v>3</v>
      </c>
      <c r="AK207" s="5">
        <v>-5</v>
      </c>
      <c r="AL207" s="5">
        <v>6</v>
      </c>
      <c r="AM207" s="5">
        <v>-6</v>
      </c>
      <c r="AO207" s="33" t="str" cm="1">
        <f t="array" ref="AO207">InfinityNorm(AJ206:AM207)&amp;"&gt;="&amp;Constants!$D$10-Constants!$D$16</f>
        <v>8&gt;=8</v>
      </c>
      <c r="AP207" s="33"/>
      <c r="AQ207" s="33"/>
      <c r="AR207" s="33"/>
      <c r="AS207" s="40"/>
      <c r="AT207" s="1"/>
      <c r="AU207" s="1"/>
      <c r="AW207" s="1"/>
      <c r="AX207" s="1"/>
      <c r="AY207" s="1"/>
    </row>
    <row r="208" spans="2:51" ht="18" customHeight="1" x14ac:dyDescent="0.3">
      <c r="AT208" s="1"/>
      <c r="AU208" s="1"/>
      <c r="AW208" s="1"/>
      <c r="AX208" s="1"/>
      <c r="AY208" s="1"/>
    </row>
    <row r="209" spans="2:51" ht="18" customHeight="1" x14ac:dyDescent="0.3">
      <c r="B209" s="33">
        <v>61</v>
      </c>
      <c r="C209" s="5" cm="1">
        <f t="array" ref="C209:F209">PRNG_rnd_poly(4,B209*2,Constants!$D$8)</f>
        <v>0</v>
      </c>
      <c r="D209" s="5">
        <v>-7</v>
      </c>
      <c r="E209" s="5">
        <v>9</v>
      </c>
      <c r="F209" s="5">
        <v>0</v>
      </c>
      <c r="G209" s="6"/>
      <c r="H209" s="5" cm="1">
        <f t="array" ref="H209:K210">poly_mv_mult_div($F$6:$I$6,$K$6:$N$6,$F$7:$I$7,$K$7:$N$7,C209:F209,C210:F210,_xlfn.ANCHORARRAY($J$3),$E$3)</f>
        <v>21</v>
      </c>
      <c r="I209" s="5">
        <v>-18</v>
      </c>
      <c r="J209" s="5">
        <v>7</v>
      </c>
      <c r="K209" s="5">
        <v>-28</v>
      </c>
      <c r="L209" s="6"/>
      <c r="M209" s="5" cm="1">
        <f t="array" ref="M209:P209">decompose_poly(H209:K209,$E$3,2*Constants!$D$10,"high")</f>
        <v>1</v>
      </c>
      <c r="N209" s="5">
        <v>2</v>
      </c>
      <c r="O209" s="5">
        <v>0</v>
      </c>
      <c r="P209" s="5">
        <v>2</v>
      </c>
      <c r="Q209" s="6"/>
      <c r="R209" s="33" t="s">
        <v>14</v>
      </c>
      <c r="S209" s="33"/>
      <c r="T209" s="6"/>
      <c r="U209" s="5" cm="1">
        <f t="array" ref="U209:X209">SampleInBall(4,2,R210)</f>
        <v>0</v>
      </c>
      <c r="V209" s="5">
        <v>-1</v>
      </c>
      <c r="W209" s="5">
        <v>0</v>
      </c>
      <c r="X209" s="5">
        <v>1</v>
      </c>
      <c r="Y209" s="6"/>
      <c r="Z209" s="5" cm="1">
        <f t="array" ref="Z209:AC209">polyadd(C209:F209,polymultdiv($F$10:$I$10,_xlfn.ANCHORARRAY(U209),_xlfn.ANCHORARRAY($J$3),$E$3),$E$3)</f>
        <v>-1</v>
      </c>
      <c r="AA209" s="5">
        <v>-7</v>
      </c>
      <c r="AB209" s="5">
        <v>8</v>
      </c>
      <c r="AC209" s="5">
        <v>0</v>
      </c>
      <c r="AD209" s="6"/>
      <c r="AE209" s="5" cm="1">
        <f t="array" ref="AE209:AH209">polysub(H209:K209,polymultdiv(_xlfn.ANCHORARRAY(U209),$F$14:$I$14,_xlfn.ANCHORARRAY($J$3),$E$3),$E$3)</f>
        <v>20</v>
      </c>
      <c r="AF209" s="5">
        <v>-16</v>
      </c>
      <c r="AG209" s="5">
        <v>6</v>
      </c>
      <c r="AH209" s="5">
        <v>-28</v>
      </c>
      <c r="AI209" s="6"/>
      <c r="AJ209" s="5" cm="1">
        <f t="array" ref="AJ209:AM209">decompose_poly(_xlfn.ANCHORARRAY(AE209),$E$3,2*Constants!$D$10,"low")</f>
        <v>0</v>
      </c>
      <c r="AK209" s="5">
        <v>5</v>
      </c>
      <c r="AL209" s="5">
        <v>6</v>
      </c>
      <c r="AM209" s="5">
        <v>-7</v>
      </c>
      <c r="AO209" s="33" t="str" cm="1">
        <f t="array" ref="AO209">InfinityNorm(Z209:AC210)&amp;"&gt;="&amp;Constants!$D$8-Constants!$D$16</f>
        <v>13&gt;=11</v>
      </c>
      <c r="AP209" s="33"/>
      <c r="AQ209" s="33" t="b" cm="1">
        <f t="array" ref="AQ209">NOT(OR(InfinityNorm(Z209:AC210)&gt;=Constants!$D$8-Constants!$D$16,InfinityNorm(AJ209:AM210)&gt;=Constants!$D$10-Constants!$D$16))</f>
        <v>0</v>
      </c>
      <c r="AR209" s="33"/>
      <c r="AS209" s="40">
        <f t="shared" ref="AS209" si="59">IF(AQ209,1,0)</f>
        <v>0</v>
      </c>
      <c r="AT209" s="1"/>
      <c r="AU209" s="1"/>
      <c r="AW209" s="1"/>
      <c r="AX209" s="1"/>
      <c r="AY209" s="1"/>
    </row>
    <row r="210" spans="2:51" ht="18" customHeight="1" x14ac:dyDescent="0.3">
      <c r="B210" s="33"/>
      <c r="C210" s="5" cm="1">
        <f t="array" ref="C210:F210">PRNG_rnd_poly(4,B209*2+1,Constants!$D$8)</f>
        <v>-3</v>
      </c>
      <c r="D210" s="5">
        <v>-12</v>
      </c>
      <c r="E210" s="5">
        <v>6</v>
      </c>
      <c r="F210" s="5">
        <v>-12</v>
      </c>
      <c r="G210" s="6"/>
      <c r="H210" s="5">
        <v>-16</v>
      </c>
      <c r="I210" s="5">
        <v>18</v>
      </c>
      <c r="J210" s="5">
        <v>7</v>
      </c>
      <c r="K210" s="5">
        <v>-8</v>
      </c>
      <c r="L210" s="6"/>
      <c r="M210" s="5" cm="1">
        <f t="array" ref="M210:P210">decompose_poly(H210:K210,$E$3,2*Constants!$D$10,"high")</f>
        <v>2</v>
      </c>
      <c r="N210" s="5">
        <v>1</v>
      </c>
      <c r="O210" s="5">
        <v>0</v>
      </c>
      <c r="P210" s="5">
        <v>0</v>
      </c>
      <c r="Q210" s="6"/>
      <c r="R210" s="11" t="str" cm="1">
        <f t="array" ref="R210">mm3_hash($V$3&amp;_xlfn.TEXTJOIN(",",TRUE,M209:P210))</f>
        <v>C1A4DD31</v>
      </c>
      <c r="S210" s="6"/>
      <c r="T210" s="6"/>
      <c r="U210" s="6"/>
      <c r="V210" s="6"/>
      <c r="W210" s="6"/>
      <c r="X210" s="6"/>
      <c r="Y210" s="6"/>
      <c r="Z210" s="5" cm="1">
        <f t="array" ref="Z210:AC210">polyadd(C210:F210,polymultdiv($F$11:$I$11,_xlfn.ANCHORARRAY(U209),_xlfn.ANCHORARRAY($J$3),$E$3),$E$3)</f>
        <v>-5</v>
      </c>
      <c r="AA210" s="5">
        <v>-13</v>
      </c>
      <c r="AB210" s="5">
        <v>6</v>
      </c>
      <c r="AC210" s="5">
        <v>-13</v>
      </c>
      <c r="AD210" s="6"/>
      <c r="AE210" s="5" cm="1">
        <f t="array" ref="AE210:AH210">polysub(H210:K210,polymultdiv(_xlfn.ANCHORARRAY(U209),$F$15:$I$15,_xlfn.ANCHORARRAY($J$3),$E$3),$E$3)</f>
        <v>-17</v>
      </c>
      <c r="AF210" s="5">
        <v>17</v>
      </c>
      <c r="AG210" s="5">
        <v>6</v>
      </c>
      <c r="AH210" s="5">
        <v>-7</v>
      </c>
      <c r="AI210" s="6"/>
      <c r="AJ210" s="5" cm="1">
        <f t="array" ref="AJ210:AM210">decompose_poly(_xlfn.ANCHORARRAY(AE210),$E$3,2*Constants!$D$10,"low")</f>
        <v>4</v>
      </c>
      <c r="AK210" s="5">
        <v>-3</v>
      </c>
      <c r="AL210" s="5">
        <v>6</v>
      </c>
      <c r="AM210" s="5">
        <v>-7</v>
      </c>
      <c r="AO210" s="33" t="str" cm="1">
        <f t="array" ref="AO210">InfinityNorm(AJ209:AM210)&amp;"&gt;="&amp;Constants!$D$10-Constants!$D$16</f>
        <v>7&gt;=8</v>
      </c>
      <c r="AP210" s="33"/>
      <c r="AQ210" s="33"/>
      <c r="AR210" s="33"/>
      <c r="AS210" s="40"/>
      <c r="AT210" s="1"/>
      <c r="AU210" s="1"/>
      <c r="AW210" s="1"/>
      <c r="AX210" s="1"/>
      <c r="AY210" s="1"/>
    </row>
    <row r="211" spans="2:51" ht="18" customHeight="1" x14ac:dyDescent="0.3">
      <c r="AT211" s="1"/>
      <c r="AU211" s="1"/>
      <c r="AW211" s="1"/>
      <c r="AX211" s="1"/>
      <c r="AY211" s="1"/>
    </row>
    <row r="212" spans="2:51" ht="18" customHeight="1" x14ac:dyDescent="0.3">
      <c r="B212" s="33">
        <v>62</v>
      </c>
      <c r="C212" s="5" cm="1">
        <f t="array" ref="C212:F212">PRNG_rnd_poly(4,B212*2,Constants!$D$8)</f>
        <v>0</v>
      </c>
      <c r="D212" s="5">
        <v>-1</v>
      </c>
      <c r="E212" s="5">
        <v>-12</v>
      </c>
      <c r="F212" s="5">
        <v>-7</v>
      </c>
      <c r="G212" s="6"/>
      <c r="H212" s="5" cm="1">
        <f t="array" ref="H212:K213">poly_mv_mult_div($F$6:$I$6,$K$6:$N$6,$F$7:$I$7,$K$7:$N$7,C212:F212,C213:F213,_xlfn.ANCHORARRAY($J$3),$E$3)</f>
        <v>29</v>
      </c>
      <c r="I212" s="5">
        <v>22</v>
      </c>
      <c r="J212" s="5">
        <v>5</v>
      </c>
      <c r="K212" s="5">
        <v>24</v>
      </c>
      <c r="L212" s="6"/>
      <c r="M212" s="5" cm="1">
        <f t="array" ref="M212:P212">decompose_poly(H212:K212,$E$3,2*Constants!$D$10,"high")</f>
        <v>1</v>
      </c>
      <c r="N212" s="5">
        <v>1</v>
      </c>
      <c r="O212" s="5">
        <v>0</v>
      </c>
      <c r="P212" s="5">
        <v>1</v>
      </c>
      <c r="Q212" s="6"/>
      <c r="R212" s="33" t="s">
        <v>14</v>
      </c>
      <c r="S212" s="33"/>
      <c r="T212" s="6"/>
      <c r="U212" s="5" cm="1">
        <f t="array" ref="U212:X212">SampleInBall(4,2,R213)</f>
        <v>-1</v>
      </c>
      <c r="V212" s="5">
        <v>-1</v>
      </c>
      <c r="W212" s="5">
        <v>0</v>
      </c>
      <c r="X212" s="5">
        <v>0</v>
      </c>
      <c r="Y212" s="6"/>
      <c r="Z212" s="5" cm="1">
        <f t="array" ref="Z212:AC212">polyadd(C212:F212,polymultdiv($F$10:$I$10,_xlfn.ANCHORARRAY(U212),_xlfn.ANCHORARRAY($J$3),$E$3),$E$3)</f>
        <v>0</v>
      </c>
      <c r="AA212" s="5">
        <v>-2</v>
      </c>
      <c r="AB212" s="5">
        <v>-13</v>
      </c>
      <c r="AC212" s="5">
        <v>-7</v>
      </c>
      <c r="AD212" s="6"/>
      <c r="AE212" s="5" cm="1">
        <f t="array" ref="AE212:AH212">polysub(H212:K212,polymultdiv(_xlfn.ANCHORARRAY(U212),$F$14:$I$14,_xlfn.ANCHORARRAY($J$3),$E$3),$E$3)</f>
        <v>30</v>
      </c>
      <c r="AF212" s="5">
        <v>22</v>
      </c>
      <c r="AG212" s="5">
        <v>5</v>
      </c>
      <c r="AH212" s="5">
        <v>25</v>
      </c>
      <c r="AI212" s="6"/>
      <c r="AJ212" s="5" cm="1">
        <f t="array" ref="AJ212:AM212">decompose_poly(_xlfn.ANCHORARRAY(AE212),$E$3,2*Constants!$D$10,"low")</f>
        <v>10</v>
      </c>
      <c r="AK212" s="5">
        <v>2</v>
      </c>
      <c r="AL212" s="5">
        <v>5</v>
      </c>
      <c r="AM212" s="5">
        <v>5</v>
      </c>
      <c r="AO212" s="33" t="str" cm="1">
        <f t="array" ref="AO212">InfinityNorm(Z212:AC213)&amp;"&gt;="&amp;Constants!$D$8-Constants!$D$16</f>
        <v>13&gt;=11</v>
      </c>
      <c r="AP212" s="33"/>
      <c r="AQ212" s="33" t="b" cm="1">
        <f t="array" ref="AQ212">NOT(OR(InfinityNorm(Z212:AC213)&gt;=Constants!$D$8-Constants!$D$16,InfinityNorm(AJ212:AM213)&gt;=Constants!$D$10-Constants!$D$16))</f>
        <v>0</v>
      </c>
      <c r="AR212" s="33"/>
      <c r="AS212" s="40">
        <f t="shared" ref="AS212" si="60">IF(AQ212,1,0)</f>
        <v>0</v>
      </c>
      <c r="AT212" s="1"/>
      <c r="AU212" s="1"/>
      <c r="AW212" s="1"/>
      <c r="AX212" s="1"/>
      <c r="AY212" s="1"/>
    </row>
    <row r="213" spans="2:51" ht="18" customHeight="1" x14ac:dyDescent="0.3">
      <c r="B213" s="33"/>
      <c r="C213" s="5" cm="1">
        <f t="array" ref="C213:F213">PRNG_rnd_poly(4,B212*2+1,Constants!$D$8)</f>
        <v>6</v>
      </c>
      <c r="D213" s="5">
        <v>-12</v>
      </c>
      <c r="E213" s="5">
        <v>2</v>
      </c>
      <c r="F213" s="5">
        <v>-8</v>
      </c>
      <c r="G213" s="6"/>
      <c r="H213" s="5">
        <v>-14</v>
      </c>
      <c r="I213" s="5">
        <v>-11</v>
      </c>
      <c r="J213" s="5">
        <v>-27</v>
      </c>
      <c r="K213" s="5">
        <v>-13</v>
      </c>
      <c r="L213" s="6"/>
      <c r="M213" s="5" cm="1">
        <f t="array" ref="M213:P213">decompose_poly(H213:K213,$E$3,2*Constants!$D$10,"high")</f>
        <v>2</v>
      </c>
      <c r="N213" s="5">
        <v>2</v>
      </c>
      <c r="O213" s="5">
        <v>2</v>
      </c>
      <c r="P213" s="5">
        <v>2</v>
      </c>
      <c r="Q213" s="6"/>
      <c r="R213" s="11" t="str" cm="1">
        <f t="array" ref="R213">mm3_hash($V$3&amp;_xlfn.TEXTJOIN(",",TRUE,M212:P213))</f>
        <v>59D2005B</v>
      </c>
      <c r="S213" s="6"/>
      <c r="T213" s="6"/>
      <c r="U213" s="6"/>
      <c r="V213" s="6"/>
      <c r="W213" s="6"/>
      <c r="X213" s="6"/>
      <c r="Y213" s="6"/>
      <c r="Z213" s="5" cm="1">
        <f t="array" ref="Z213:AC213">polyadd(C213:F213,polymultdiv($F$11:$I$11,_xlfn.ANCHORARRAY(U212),_xlfn.ANCHORARRAY($J$3),$E$3),$E$3)</f>
        <v>5</v>
      </c>
      <c r="AA213" s="5">
        <v>-13</v>
      </c>
      <c r="AB213" s="5">
        <v>0</v>
      </c>
      <c r="AC213" s="5">
        <v>-8</v>
      </c>
      <c r="AD213" s="6"/>
      <c r="AE213" s="5" cm="1">
        <f t="array" ref="AE213:AH213">polysub(H213:K213,polymultdiv(_xlfn.ANCHORARRAY(U212),$F$15:$I$15,_xlfn.ANCHORARRAY($J$3),$E$3),$E$3)</f>
        <v>-15</v>
      </c>
      <c r="AF213" s="5">
        <v>-13</v>
      </c>
      <c r="AG213" s="5">
        <v>-28</v>
      </c>
      <c r="AH213" s="5">
        <v>-13</v>
      </c>
      <c r="AI213" s="6"/>
      <c r="AJ213" s="5" cm="1">
        <f t="array" ref="AJ213:AM213">decompose_poly(_xlfn.ANCHORARRAY(AE213),$E$3,2*Constants!$D$10,"low")</f>
        <v>6</v>
      </c>
      <c r="AK213" s="5">
        <v>8</v>
      </c>
      <c r="AL213" s="5">
        <v>-7</v>
      </c>
      <c r="AM213" s="5">
        <v>8</v>
      </c>
      <c r="AO213" s="33" t="str" cm="1">
        <f t="array" ref="AO213">InfinityNorm(AJ212:AM213)&amp;"&gt;="&amp;Constants!$D$10-Constants!$D$16</f>
        <v>10&gt;=8</v>
      </c>
      <c r="AP213" s="33"/>
      <c r="AQ213" s="33"/>
      <c r="AR213" s="33"/>
      <c r="AS213" s="40"/>
      <c r="AT213" s="1"/>
      <c r="AU213" s="1"/>
      <c r="AW213" s="1"/>
      <c r="AX213" s="1"/>
      <c r="AY213" s="1"/>
    </row>
    <row r="214" spans="2:51" ht="18" customHeight="1" x14ac:dyDescent="0.3">
      <c r="AT214" s="1"/>
      <c r="AU214" s="1"/>
      <c r="AW214" s="1"/>
      <c r="AX214" s="1"/>
      <c r="AY214" s="1"/>
    </row>
    <row r="215" spans="2:51" ht="18" customHeight="1" x14ac:dyDescent="0.3">
      <c r="B215" s="33">
        <v>63</v>
      </c>
      <c r="C215" s="5" cm="1">
        <f t="array" ref="C215:F215">PRNG_rnd_poly(4,B215*2,Constants!$D$8)</f>
        <v>8</v>
      </c>
      <c r="D215" s="5">
        <v>11</v>
      </c>
      <c r="E215" s="5">
        <v>9</v>
      </c>
      <c r="F215" s="5">
        <v>8</v>
      </c>
      <c r="G215" s="6"/>
      <c r="H215" s="5" cm="1">
        <f t="array" ref="H215:K216">poly_mv_mult_div($F$6:$I$6,$K$6:$N$6,$F$7:$I$7,$K$7:$N$7,C215:F215,C216:F216,_xlfn.ANCHORARRAY($J$3),$E$3)</f>
        <v>-16</v>
      </c>
      <c r="I215" s="5">
        <v>13</v>
      </c>
      <c r="J215" s="5">
        <v>-27</v>
      </c>
      <c r="K215" s="5">
        <v>-10</v>
      </c>
      <c r="L215" s="6"/>
      <c r="M215" s="5" cm="1">
        <f t="array" ref="M215:P215">decompose_poly(H215:K215,$E$3,2*Constants!$D$10,"high")</f>
        <v>2</v>
      </c>
      <c r="N215" s="5">
        <v>1</v>
      </c>
      <c r="O215" s="5">
        <v>2</v>
      </c>
      <c r="P215" s="5">
        <v>0</v>
      </c>
      <c r="Q215" s="6"/>
      <c r="R215" s="33" t="s">
        <v>14</v>
      </c>
      <c r="S215" s="33"/>
      <c r="T215" s="6"/>
      <c r="U215" s="5" cm="1">
        <f t="array" ref="U215:X215">SampleInBall(4,2,R216)</f>
        <v>0</v>
      </c>
      <c r="V215" s="5">
        <v>-1</v>
      </c>
      <c r="W215" s="5">
        <v>1</v>
      </c>
      <c r="X215" s="5">
        <v>0</v>
      </c>
      <c r="Y215" s="6"/>
      <c r="Z215" s="5" cm="1">
        <f t="array" ref="Z215:AC215">polyadd(C215:F215,polymultdiv($F$10:$I$10,_xlfn.ANCHORARRAY(U215),_xlfn.ANCHORARRAY($J$3),$E$3),$E$3)</f>
        <v>8</v>
      </c>
      <c r="AA215" s="5">
        <v>11</v>
      </c>
      <c r="AB215" s="5">
        <v>8</v>
      </c>
      <c r="AC215" s="5">
        <v>9</v>
      </c>
      <c r="AD215" s="6"/>
      <c r="AE215" s="5" cm="1">
        <f t="array" ref="AE215:AH215">polysub(H215:K215,polymultdiv(_xlfn.ANCHORARRAY(U215),$F$14:$I$14,_xlfn.ANCHORARRAY($J$3),$E$3),$E$3)</f>
        <v>-15</v>
      </c>
      <c r="AF215" s="5">
        <v>14</v>
      </c>
      <c r="AG215" s="5">
        <v>-29</v>
      </c>
      <c r="AH215" s="5">
        <v>-8</v>
      </c>
      <c r="AI215" s="6"/>
      <c r="AJ215" s="5" cm="1">
        <f t="array" ref="AJ215:AM215">decompose_poly(_xlfn.ANCHORARRAY(AE215),$E$3,2*Constants!$D$10,"low")</f>
        <v>6</v>
      </c>
      <c r="AK215" s="5">
        <v>-6</v>
      </c>
      <c r="AL215" s="5">
        <v>-8</v>
      </c>
      <c r="AM215" s="5">
        <v>-8</v>
      </c>
      <c r="AO215" s="33" t="str" cm="1">
        <f t="array" ref="AO215">InfinityNorm(Z215:AC216)&amp;"&gt;="&amp;Constants!$D$8-Constants!$D$16</f>
        <v>12&gt;=11</v>
      </c>
      <c r="AP215" s="33"/>
      <c r="AQ215" s="33" t="b" cm="1">
        <f t="array" ref="AQ215">NOT(OR(InfinityNorm(Z215:AC216)&gt;=Constants!$D$8-Constants!$D$16,InfinityNorm(AJ215:AM216)&gt;=Constants!$D$10-Constants!$D$16))</f>
        <v>0</v>
      </c>
      <c r="AR215" s="33"/>
      <c r="AS215" s="40">
        <f t="shared" ref="AS215" si="61">IF(AQ215,1,0)</f>
        <v>0</v>
      </c>
      <c r="AT215" s="1"/>
      <c r="AU215" s="1"/>
      <c r="AW215" s="1"/>
      <c r="AX215" s="1"/>
      <c r="AY215" s="1"/>
    </row>
    <row r="216" spans="2:51" ht="18" customHeight="1" x14ac:dyDescent="0.3">
      <c r="B216" s="33"/>
      <c r="C216" s="5" cm="1">
        <f t="array" ref="C216:F216">PRNG_rnd_poly(4,B215*2+1,Constants!$D$8)</f>
        <v>2</v>
      </c>
      <c r="D216" s="5">
        <v>8</v>
      </c>
      <c r="E216" s="5">
        <v>-11</v>
      </c>
      <c r="F216" s="5">
        <v>-6</v>
      </c>
      <c r="G216" s="6"/>
      <c r="H216" s="5">
        <v>1</v>
      </c>
      <c r="I216" s="5">
        <v>10</v>
      </c>
      <c r="J216" s="5">
        <v>6</v>
      </c>
      <c r="K216" s="5">
        <v>8</v>
      </c>
      <c r="L216" s="6"/>
      <c r="M216" s="5" cm="1">
        <f t="array" ref="M216:P216">decompose_poly(H216:K216,$E$3,2*Constants!$D$10,"high")</f>
        <v>0</v>
      </c>
      <c r="N216" s="5">
        <v>0</v>
      </c>
      <c r="O216" s="5">
        <v>0</v>
      </c>
      <c r="P216" s="5">
        <v>0</v>
      </c>
      <c r="Q216" s="6"/>
      <c r="R216" s="11" t="str" cm="1">
        <f t="array" ref="R216">mm3_hash($V$3&amp;_xlfn.TEXTJOIN(",",TRUE,M215:P216))</f>
        <v>4315D72C</v>
      </c>
      <c r="S216" s="6"/>
      <c r="T216" s="6"/>
      <c r="U216" s="6"/>
      <c r="V216" s="6"/>
      <c r="W216" s="6"/>
      <c r="X216" s="6"/>
      <c r="Y216" s="6"/>
      <c r="Z216" s="5" cm="1">
        <f t="array" ref="Z216:AC216">polyadd(C216:F216,polymultdiv($F$11:$I$11,_xlfn.ANCHORARRAY(U215),_xlfn.ANCHORARRAY($J$3),$E$3),$E$3)</f>
        <v>0</v>
      </c>
      <c r="AA216" s="5">
        <v>9</v>
      </c>
      <c r="AB216" s="5">
        <v>-12</v>
      </c>
      <c r="AC216" s="5">
        <v>-6</v>
      </c>
      <c r="AD216" s="6"/>
      <c r="AE216" s="5" cm="1">
        <f t="array" ref="AE216:AH216">polysub(H216:K216,polymultdiv(_xlfn.ANCHORARRAY(U215),$F$15:$I$15,_xlfn.ANCHORARRAY($J$3),$E$3),$E$3)</f>
        <v>1</v>
      </c>
      <c r="AF216" s="5">
        <v>9</v>
      </c>
      <c r="AG216" s="5">
        <v>6</v>
      </c>
      <c r="AH216" s="5">
        <v>9</v>
      </c>
      <c r="AI216" s="6"/>
      <c r="AJ216" s="5" cm="1">
        <f t="array" ref="AJ216:AM216">decompose_poly(_xlfn.ANCHORARRAY(AE216),$E$3,2*Constants!$D$10,"low")</f>
        <v>1</v>
      </c>
      <c r="AK216" s="5">
        <v>9</v>
      </c>
      <c r="AL216" s="5">
        <v>6</v>
      </c>
      <c r="AM216" s="5">
        <v>9</v>
      </c>
      <c r="AO216" s="33" t="str" cm="1">
        <f t="array" ref="AO216">InfinityNorm(AJ215:AM216)&amp;"&gt;="&amp;Constants!$D$10-Constants!$D$16</f>
        <v>9&gt;=8</v>
      </c>
      <c r="AP216" s="33"/>
      <c r="AQ216" s="33"/>
      <c r="AR216" s="33"/>
      <c r="AS216" s="40"/>
      <c r="AT216" s="1"/>
      <c r="AU216" s="1"/>
      <c r="AW216" s="1"/>
      <c r="AX216" s="1"/>
      <c r="AY216" s="1"/>
    </row>
    <row r="217" spans="2:51" ht="18" customHeight="1" x14ac:dyDescent="0.3">
      <c r="AT217" s="1"/>
      <c r="AU217" s="1"/>
      <c r="AW217" s="1"/>
      <c r="AX217" s="1"/>
      <c r="AY217" s="1"/>
    </row>
    <row r="218" spans="2:51" ht="18" customHeight="1" x14ac:dyDescent="0.3">
      <c r="B218" s="33">
        <v>64</v>
      </c>
      <c r="C218" s="5" cm="1">
        <f t="array" ref="C218:F218">PRNG_rnd_poly(4,B218*2,Constants!$D$8)</f>
        <v>-2</v>
      </c>
      <c r="D218" s="5">
        <v>-11</v>
      </c>
      <c r="E218" s="5">
        <v>8</v>
      </c>
      <c r="F218" s="5">
        <v>-8</v>
      </c>
      <c r="G218" s="6"/>
      <c r="H218" s="5" cm="1">
        <f t="array" ref="H218:K219">poly_mv_mult_div($F$6:$I$6,$K$6:$N$6,$F$7:$I$7,$K$7:$N$7,C218:F218,C219:F219,_xlfn.ANCHORARRAY($J$3),$E$3)</f>
        <v>20</v>
      </c>
      <c r="I218" s="5">
        <v>-22</v>
      </c>
      <c r="J218" s="5">
        <v>-17</v>
      </c>
      <c r="K218" s="5">
        <v>10</v>
      </c>
      <c r="L218" s="6"/>
      <c r="M218" s="5" cm="1">
        <f t="array" ref="M218:P218">decompose_poly(H218:K218,$E$3,2*Constants!$D$10,"high")</f>
        <v>1</v>
      </c>
      <c r="N218" s="5">
        <v>2</v>
      </c>
      <c r="O218" s="5">
        <v>2</v>
      </c>
      <c r="P218" s="5">
        <v>0</v>
      </c>
      <c r="Q218" s="6"/>
      <c r="R218" s="33" t="s">
        <v>14</v>
      </c>
      <c r="S218" s="33"/>
      <c r="T218" s="6"/>
      <c r="U218" s="5" cm="1">
        <f t="array" ref="U218:X218">SampleInBall(4,2,R219)</f>
        <v>0</v>
      </c>
      <c r="V218" s="5">
        <v>-1</v>
      </c>
      <c r="W218" s="5">
        <v>1</v>
      </c>
      <c r="X218" s="5">
        <v>0</v>
      </c>
      <c r="Y218" s="6"/>
      <c r="Z218" s="5" cm="1">
        <f t="array" ref="Z218:AC218">polyadd(C218:F218,polymultdiv($F$10:$I$10,_xlfn.ANCHORARRAY(U218),_xlfn.ANCHORARRAY($J$3),$E$3),$E$3)</f>
        <v>-2</v>
      </c>
      <c r="AA218" s="5">
        <v>-11</v>
      </c>
      <c r="AB218" s="5">
        <v>7</v>
      </c>
      <c r="AC218" s="5">
        <v>-7</v>
      </c>
      <c r="AD218" s="6"/>
      <c r="AE218" s="5" cm="1">
        <f t="array" ref="AE218:AH218">polysub(H218:K218,polymultdiv(_xlfn.ANCHORARRAY(U218),$F$14:$I$14,_xlfn.ANCHORARRAY($J$3),$E$3),$E$3)</f>
        <v>21</v>
      </c>
      <c r="AF218" s="5">
        <v>-21</v>
      </c>
      <c r="AG218" s="5">
        <v>-19</v>
      </c>
      <c r="AH218" s="5">
        <v>12</v>
      </c>
      <c r="AI218" s="6"/>
      <c r="AJ218" s="5" cm="1">
        <f t="array" ref="AJ218:AM218">decompose_poly(_xlfn.ANCHORARRAY(AE218),$E$3,2*Constants!$D$10,"low")</f>
        <v>1</v>
      </c>
      <c r="AK218" s="5">
        <v>0</v>
      </c>
      <c r="AL218" s="5">
        <v>2</v>
      </c>
      <c r="AM218" s="5">
        <v>-8</v>
      </c>
      <c r="AO218" s="33" t="str" cm="1">
        <f t="array" ref="AO218">InfinityNorm(Z218:AC219)&amp;"&gt;="&amp;Constants!$D$8-Constants!$D$16</f>
        <v>12&gt;=11</v>
      </c>
      <c r="AP218" s="33"/>
      <c r="AQ218" s="33" t="b" cm="1">
        <f t="array" ref="AQ218">NOT(OR(InfinityNorm(Z218:AC219)&gt;=Constants!$D$8-Constants!$D$16,InfinityNorm(AJ218:AM219)&gt;=Constants!$D$10-Constants!$D$16))</f>
        <v>0</v>
      </c>
      <c r="AR218" s="33"/>
      <c r="AS218" s="40">
        <f t="shared" ref="AS218" si="62">IF(AQ218,1,0)</f>
        <v>0</v>
      </c>
      <c r="AT218" s="1"/>
      <c r="AU218" s="1"/>
      <c r="AW218" s="1"/>
      <c r="AX218" s="1"/>
      <c r="AY218" s="1"/>
    </row>
    <row r="219" spans="2:51" ht="18" customHeight="1" x14ac:dyDescent="0.3">
      <c r="B219" s="33"/>
      <c r="C219" s="5" cm="1">
        <f t="array" ref="C219:F219">PRNG_rnd_poly(4,B218*2+1,Constants!$D$8)</f>
        <v>-10</v>
      </c>
      <c r="D219" s="5">
        <v>10</v>
      </c>
      <c r="E219" s="5">
        <v>-9</v>
      </c>
      <c r="F219" s="5">
        <v>-5</v>
      </c>
      <c r="G219" s="6"/>
      <c r="H219" s="5">
        <v>-2</v>
      </c>
      <c r="I219" s="5">
        <v>22</v>
      </c>
      <c r="J219" s="5">
        <v>17</v>
      </c>
      <c r="K219" s="5">
        <v>-9</v>
      </c>
      <c r="L219" s="6"/>
      <c r="M219" s="5" cm="1">
        <f t="array" ref="M219:P219">decompose_poly(H219:K219,$E$3,2*Constants!$D$10,"high")</f>
        <v>0</v>
      </c>
      <c r="N219" s="5">
        <v>1</v>
      </c>
      <c r="O219" s="5">
        <v>1</v>
      </c>
      <c r="P219" s="5">
        <v>0</v>
      </c>
      <c r="Q219" s="6"/>
      <c r="R219" s="11" t="str" cm="1">
        <f t="array" ref="R219">mm3_hash($V$3&amp;_xlfn.TEXTJOIN(",",TRUE,M218:P219))</f>
        <v>5DA61E57</v>
      </c>
      <c r="S219" s="6"/>
      <c r="T219" s="6"/>
      <c r="U219" s="6"/>
      <c r="V219" s="6"/>
      <c r="W219" s="6"/>
      <c r="X219" s="6"/>
      <c r="Y219" s="6"/>
      <c r="Z219" s="5" cm="1">
        <f t="array" ref="Z219:AC219">polyadd(C219:F219,polymultdiv($F$11:$I$11,_xlfn.ANCHORARRAY(U218),_xlfn.ANCHORARRAY($J$3),$E$3),$E$3)</f>
        <v>-12</v>
      </c>
      <c r="AA219" s="5">
        <v>11</v>
      </c>
      <c r="AB219" s="5">
        <v>-10</v>
      </c>
      <c r="AC219" s="5">
        <v>-5</v>
      </c>
      <c r="AD219" s="6"/>
      <c r="AE219" s="5" cm="1">
        <f t="array" ref="AE219:AH219">polysub(H219:K219,polymultdiv(_xlfn.ANCHORARRAY(U218),$F$15:$I$15,_xlfn.ANCHORARRAY($J$3),$E$3),$E$3)</f>
        <v>-2</v>
      </c>
      <c r="AF219" s="5">
        <v>21</v>
      </c>
      <c r="AG219" s="5">
        <v>17</v>
      </c>
      <c r="AH219" s="5">
        <v>-8</v>
      </c>
      <c r="AI219" s="6"/>
      <c r="AJ219" s="5" cm="1">
        <f t="array" ref="AJ219:AM219">decompose_poly(_xlfn.ANCHORARRAY(AE219),$E$3,2*Constants!$D$10,"low")</f>
        <v>-2</v>
      </c>
      <c r="AK219" s="5">
        <v>1</v>
      </c>
      <c r="AL219" s="5">
        <v>-3</v>
      </c>
      <c r="AM219" s="5">
        <v>-8</v>
      </c>
      <c r="AO219" s="33" t="str" cm="1">
        <f t="array" ref="AO219">InfinityNorm(AJ218:AM219)&amp;"&gt;="&amp;Constants!$D$10-Constants!$D$16</f>
        <v>8&gt;=8</v>
      </c>
      <c r="AP219" s="33"/>
      <c r="AQ219" s="33"/>
      <c r="AR219" s="33"/>
      <c r="AS219" s="40"/>
      <c r="AT219" s="1"/>
      <c r="AU219" s="1"/>
      <c r="AW219" s="1"/>
      <c r="AX219" s="1"/>
      <c r="AY219" s="1"/>
    </row>
    <row r="220" spans="2:51" ht="18" customHeight="1" x14ac:dyDescent="0.3">
      <c r="AT220" s="1"/>
      <c r="AU220" s="1"/>
      <c r="AW220" s="1"/>
      <c r="AX220" s="1"/>
      <c r="AY220" s="1"/>
    </row>
    <row r="221" spans="2:51" ht="18" customHeight="1" x14ac:dyDescent="0.3">
      <c r="B221" s="33">
        <v>65</v>
      </c>
      <c r="C221" s="5" cm="1">
        <f t="array" ref="C221:F221">PRNG_rnd_poly(4,B221*2,Constants!$D$8)</f>
        <v>7</v>
      </c>
      <c r="D221" s="5">
        <v>3</v>
      </c>
      <c r="E221" s="5">
        <v>-6</v>
      </c>
      <c r="F221" s="5">
        <v>-3</v>
      </c>
      <c r="G221" s="6"/>
      <c r="H221" s="5" cm="1">
        <f t="array" ref="H221:K222">poly_mv_mult_div($F$6:$I$6,$K$6:$N$6,$F$7:$I$7,$K$7:$N$7,C221:F221,C222:F222,_xlfn.ANCHORARRAY($J$3),$E$3)</f>
        <v>-17</v>
      </c>
      <c r="I221" s="5">
        <v>17</v>
      </c>
      <c r="J221" s="5">
        <v>7</v>
      </c>
      <c r="K221" s="5">
        <v>12</v>
      </c>
      <c r="L221" s="6"/>
      <c r="M221" s="5" cm="1">
        <f t="array" ref="M221:P221">decompose_poly(H221:K221,$E$3,2*Constants!$D$10,"high")</f>
        <v>2</v>
      </c>
      <c r="N221" s="5">
        <v>1</v>
      </c>
      <c r="O221" s="5">
        <v>0</v>
      </c>
      <c r="P221" s="5">
        <v>1</v>
      </c>
      <c r="Q221" s="6"/>
      <c r="R221" s="33" t="s">
        <v>14</v>
      </c>
      <c r="S221" s="33"/>
      <c r="T221" s="6"/>
      <c r="U221" s="5" cm="1">
        <f t="array" ref="U221:X221">SampleInBall(4,2,R222)</f>
        <v>1</v>
      </c>
      <c r="V221" s="5">
        <v>0</v>
      </c>
      <c r="W221" s="5">
        <v>0</v>
      </c>
      <c r="X221" s="5">
        <v>-1</v>
      </c>
      <c r="Y221" s="6"/>
      <c r="Z221" s="5" cm="1">
        <f t="array" ref="Z221:AC221">polyadd(C221:F221,polymultdiv($F$10:$I$10,_xlfn.ANCHORARRAY(U221),_xlfn.ANCHORARRAY($J$3),$E$3),$E$3)</f>
        <v>8</v>
      </c>
      <c r="AA221" s="5">
        <v>4</v>
      </c>
      <c r="AB221" s="5">
        <v>-6</v>
      </c>
      <c r="AC221" s="5">
        <v>-3</v>
      </c>
      <c r="AD221" s="6"/>
      <c r="AE221" s="5" cm="1">
        <f t="array" ref="AE221:AH221">polysub(H221:K221,polymultdiv(_xlfn.ANCHORARRAY(U221),$F$14:$I$14,_xlfn.ANCHORARRAY($J$3),$E$3),$E$3)</f>
        <v>-17</v>
      </c>
      <c r="AF221" s="5">
        <v>17</v>
      </c>
      <c r="AG221" s="5">
        <v>6</v>
      </c>
      <c r="AH221" s="5">
        <v>13</v>
      </c>
      <c r="AI221" s="6"/>
      <c r="AJ221" s="5" cm="1">
        <f t="array" ref="AJ221:AM221">decompose_poly(_xlfn.ANCHORARRAY(AE221),$E$3,2*Constants!$D$10,"low")</f>
        <v>4</v>
      </c>
      <c r="AK221" s="5">
        <v>-3</v>
      </c>
      <c r="AL221" s="5">
        <v>6</v>
      </c>
      <c r="AM221" s="5">
        <v>-7</v>
      </c>
      <c r="AO221" s="33" t="str" cm="1">
        <f t="array" ref="AO221">InfinityNorm(Z221:AC222)&amp;"&gt;="&amp;Constants!$D$8-Constants!$D$16</f>
        <v>9&gt;=11</v>
      </c>
      <c r="AP221" s="33"/>
      <c r="AQ221" s="33" t="b" cm="1">
        <f t="array" ref="AQ221">NOT(OR(InfinityNorm(Z221:AC222)&gt;=Constants!$D$8-Constants!$D$16,InfinityNorm(AJ221:AM222)&gt;=Constants!$D$10-Constants!$D$16))</f>
        <v>0</v>
      </c>
      <c r="AR221" s="33"/>
      <c r="AS221" s="40">
        <f t="shared" ref="AS221" si="63">IF(AQ221,1,0)</f>
        <v>0</v>
      </c>
      <c r="AT221" s="1"/>
      <c r="AU221" s="1"/>
      <c r="AW221" s="1"/>
      <c r="AX221" s="1"/>
      <c r="AY221" s="1"/>
    </row>
    <row r="222" spans="2:51" ht="18" customHeight="1" x14ac:dyDescent="0.3">
      <c r="B222" s="33"/>
      <c r="C222" s="5" cm="1">
        <f t="array" ref="C222:F222">PRNG_rnd_poly(4,B221*2+1,Constants!$D$8)</f>
        <v>-6</v>
      </c>
      <c r="D222" s="5">
        <v>0</v>
      </c>
      <c r="E222" s="5">
        <v>9</v>
      </c>
      <c r="F222" s="5">
        <v>-1</v>
      </c>
      <c r="G222" s="6"/>
      <c r="H222" s="5">
        <v>-2</v>
      </c>
      <c r="I222" s="5">
        <v>7</v>
      </c>
      <c r="J222" s="5">
        <v>1</v>
      </c>
      <c r="K222" s="5">
        <v>-26</v>
      </c>
      <c r="L222" s="6"/>
      <c r="M222" s="5" cm="1">
        <f t="array" ref="M222:P222">decompose_poly(H222:K222,$E$3,2*Constants!$D$10,"high")</f>
        <v>0</v>
      </c>
      <c r="N222" s="5">
        <v>0</v>
      </c>
      <c r="O222" s="5">
        <v>0</v>
      </c>
      <c r="P222" s="5">
        <v>2</v>
      </c>
      <c r="Q222" s="6"/>
      <c r="R222" s="11" t="str" cm="1">
        <f t="array" ref="R222">mm3_hash($V$3&amp;_xlfn.TEXTJOIN(",",TRUE,M221:P222))</f>
        <v>7A97CD0E</v>
      </c>
      <c r="S222" s="6"/>
      <c r="T222" s="6"/>
      <c r="U222" s="6"/>
      <c r="V222" s="6"/>
      <c r="W222" s="6"/>
      <c r="X222" s="6"/>
      <c r="Y222" s="6"/>
      <c r="Z222" s="5" cm="1">
        <f t="array" ref="Z222:AC222">polyadd(C222:F222,polymultdiv($F$11:$I$11,_xlfn.ANCHORARRAY(U221),_xlfn.ANCHORARRAY($J$3),$E$3),$E$3)</f>
        <v>-5</v>
      </c>
      <c r="AA222" s="5">
        <v>2</v>
      </c>
      <c r="AB222" s="5">
        <v>9</v>
      </c>
      <c r="AC222" s="5">
        <v>-2</v>
      </c>
      <c r="AD222" s="6"/>
      <c r="AE222" s="5" cm="1">
        <f t="array" ref="AE222:AH222">polysub(H222:K222,polymultdiv(_xlfn.ANCHORARRAY(U221),$F$15:$I$15,_xlfn.ANCHORARRAY($J$3),$E$3),$E$3)</f>
        <v>0</v>
      </c>
      <c r="AF222" s="5">
        <v>8</v>
      </c>
      <c r="AG222" s="5">
        <v>1</v>
      </c>
      <c r="AH222" s="5">
        <v>-27</v>
      </c>
      <c r="AI222" s="6"/>
      <c r="AJ222" s="5" cm="1">
        <f t="array" ref="AJ222:AM222">decompose_poly(_xlfn.ANCHORARRAY(AE222),$E$3,2*Constants!$D$10,"low")</f>
        <v>0</v>
      </c>
      <c r="AK222" s="5">
        <v>8</v>
      </c>
      <c r="AL222" s="5">
        <v>1</v>
      </c>
      <c r="AM222" s="5">
        <v>-6</v>
      </c>
      <c r="AO222" s="33" t="str" cm="1">
        <f t="array" ref="AO222">InfinityNorm(AJ221:AM222)&amp;"&gt;="&amp;Constants!$D$10-Constants!$D$16</f>
        <v>8&gt;=8</v>
      </c>
      <c r="AP222" s="33"/>
      <c r="AQ222" s="33"/>
      <c r="AR222" s="33"/>
      <c r="AS222" s="40"/>
      <c r="AT222" s="1"/>
      <c r="AU222" s="1"/>
      <c r="AW222" s="1"/>
      <c r="AX222" s="1"/>
      <c r="AY222" s="1"/>
    </row>
    <row r="223" spans="2:51" ht="18" customHeight="1" x14ac:dyDescent="0.3">
      <c r="AT223" s="1"/>
      <c r="AU223" s="1"/>
      <c r="AW223" s="1"/>
      <c r="AX223" s="1"/>
      <c r="AY223" s="1"/>
    </row>
    <row r="224" spans="2:51" ht="18" customHeight="1" x14ac:dyDescent="0.3">
      <c r="B224" s="33">
        <v>66</v>
      </c>
      <c r="C224" s="5" cm="1">
        <f t="array" ref="C224:F224">PRNG_rnd_poly(4,B224*2,Constants!$D$8)</f>
        <v>-1</v>
      </c>
      <c r="D224" s="5">
        <v>-2</v>
      </c>
      <c r="E224" s="5">
        <v>8</v>
      </c>
      <c r="F224" s="5">
        <v>6</v>
      </c>
      <c r="G224" s="6"/>
      <c r="H224" s="5" cm="1">
        <f t="array" ref="H224:K225">poly_mv_mult_div($F$6:$I$6,$K$6:$N$6,$F$7:$I$7,$K$7:$N$7,C224:F224,C225:F225,_xlfn.ANCHORARRAY($J$3),$E$3)</f>
        <v>8</v>
      </c>
      <c r="I224" s="5">
        <v>15</v>
      </c>
      <c r="J224" s="5">
        <v>22</v>
      </c>
      <c r="K224" s="5">
        <v>-3</v>
      </c>
      <c r="L224" s="6"/>
      <c r="M224" s="5" cm="1">
        <f t="array" ref="M224:P224">decompose_poly(H224:K224,$E$3,2*Constants!$D$10,"high")</f>
        <v>0</v>
      </c>
      <c r="N224" s="5">
        <v>1</v>
      </c>
      <c r="O224" s="5">
        <v>1</v>
      </c>
      <c r="P224" s="5">
        <v>0</v>
      </c>
      <c r="Q224" s="6"/>
      <c r="R224" s="33" t="s">
        <v>14</v>
      </c>
      <c r="S224" s="33"/>
      <c r="T224" s="6"/>
      <c r="U224" s="5" cm="1">
        <f t="array" ref="U224:X224">SampleInBall(4,2,R225)</f>
        <v>0</v>
      </c>
      <c r="V224" s="5">
        <v>1</v>
      </c>
      <c r="W224" s="5">
        <v>-1</v>
      </c>
      <c r="X224" s="5">
        <v>0</v>
      </c>
      <c r="Y224" s="6"/>
      <c r="Z224" s="5" cm="1">
        <f t="array" ref="Z224:AC224">polyadd(C224:F224,polymultdiv($F$10:$I$10,_xlfn.ANCHORARRAY(U224),_xlfn.ANCHORARRAY($J$3),$E$3),$E$3)</f>
        <v>-1</v>
      </c>
      <c r="AA224" s="5">
        <v>-2</v>
      </c>
      <c r="AB224" s="5">
        <v>9</v>
      </c>
      <c r="AC224" s="5">
        <v>5</v>
      </c>
      <c r="AD224" s="6"/>
      <c r="AE224" s="5" cm="1">
        <f t="array" ref="AE224:AH224">polysub(H224:K224,polymultdiv(_xlfn.ANCHORARRAY(U224),$F$14:$I$14,_xlfn.ANCHORARRAY($J$3),$E$3),$E$3)</f>
        <v>7</v>
      </c>
      <c r="AF224" s="5">
        <v>14</v>
      </c>
      <c r="AG224" s="5">
        <v>24</v>
      </c>
      <c r="AH224" s="5">
        <v>-5</v>
      </c>
      <c r="AI224" s="6"/>
      <c r="AJ224" s="5" cm="1">
        <f t="array" ref="AJ224:AM224">decompose_poly(_xlfn.ANCHORARRAY(AE224),$E$3,2*Constants!$D$10,"low")</f>
        <v>7</v>
      </c>
      <c r="AK224" s="5">
        <v>-6</v>
      </c>
      <c r="AL224" s="5">
        <v>4</v>
      </c>
      <c r="AM224" s="5">
        <v>-5</v>
      </c>
      <c r="AO224" s="33" t="str" cm="1">
        <f t="array" ref="AO224">InfinityNorm(Z224:AC225)&amp;"&gt;="&amp;Constants!$D$8-Constants!$D$16</f>
        <v>9&gt;=11</v>
      </c>
      <c r="AP224" s="33"/>
      <c r="AQ224" s="33" t="b" cm="1">
        <f t="array" ref="AQ224">NOT(OR(InfinityNorm(Z224:AC225)&gt;=Constants!$D$8-Constants!$D$16,InfinityNorm(AJ224:AM225)&gt;=Constants!$D$10-Constants!$D$16))</f>
        <v>0</v>
      </c>
      <c r="AR224" s="33"/>
      <c r="AS224" s="40">
        <f t="shared" ref="AS224" si="64">IF(AQ224,1,0)</f>
        <v>0</v>
      </c>
      <c r="AT224" s="1"/>
      <c r="AU224" s="1"/>
      <c r="AW224" s="1"/>
      <c r="AX224" s="1"/>
      <c r="AY224" s="1"/>
    </row>
    <row r="225" spans="2:51" ht="18" customHeight="1" x14ac:dyDescent="0.3">
      <c r="B225" s="33"/>
      <c r="C225" s="5" cm="1">
        <f t="array" ref="C225:F225">PRNG_rnd_poly(4,B224*2+1,Constants!$D$8)</f>
        <v>-3</v>
      </c>
      <c r="D225" s="5">
        <v>2</v>
      </c>
      <c r="E225" s="5">
        <v>3</v>
      </c>
      <c r="F225" s="5">
        <v>4</v>
      </c>
      <c r="G225" s="6"/>
      <c r="H225" s="5">
        <v>-19</v>
      </c>
      <c r="I225" s="5">
        <v>8</v>
      </c>
      <c r="J225" s="5">
        <v>17</v>
      </c>
      <c r="K225" s="5">
        <v>6</v>
      </c>
      <c r="L225" s="6"/>
      <c r="M225" s="5" cm="1">
        <f t="array" ref="M225:P225">decompose_poly(H225:K225,$E$3,2*Constants!$D$10,"high")</f>
        <v>2</v>
      </c>
      <c r="N225" s="5">
        <v>0</v>
      </c>
      <c r="O225" s="5">
        <v>1</v>
      </c>
      <c r="P225" s="5">
        <v>0</v>
      </c>
      <c r="Q225" s="6"/>
      <c r="R225" s="11" t="str" cm="1">
        <f t="array" ref="R225">mm3_hash($V$3&amp;_xlfn.TEXTJOIN(",",TRUE,M224:P225))</f>
        <v>8F8E8666</v>
      </c>
      <c r="S225" s="6"/>
      <c r="T225" s="6"/>
      <c r="U225" s="6"/>
      <c r="V225" s="6"/>
      <c r="W225" s="6"/>
      <c r="X225" s="6"/>
      <c r="Y225" s="6"/>
      <c r="Z225" s="5" cm="1">
        <f t="array" ref="Z225:AC225">polyadd(C225:F225,polymultdiv($F$11:$I$11,_xlfn.ANCHORARRAY(U224),_xlfn.ANCHORARRAY($J$3),$E$3),$E$3)</f>
        <v>-1</v>
      </c>
      <c r="AA225" s="5">
        <v>1</v>
      </c>
      <c r="AB225" s="5">
        <v>4</v>
      </c>
      <c r="AC225" s="5">
        <v>4</v>
      </c>
      <c r="AD225" s="6"/>
      <c r="AE225" s="5" cm="1">
        <f t="array" ref="AE225:AH225">polysub(H225:K225,polymultdiv(_xlfn.ANCHORARRAY(U224),$F$15:$I$15,_xlfn.ANCHORARRAY($J$3),$E$3),$E$3)</f>
        <v>-19</v>
      </c>
      <c r="AF225" s="5">
        <v>9</v>
      </c>
      <c r="AG225" s="5">
        <v>17</v>
      </c>
      <c r="AH225" s="5">
        <v>5</v>
      </c>
      <c r="AI225" s="6"/>
      <c r="AJ225" s="5" cm="1">
        <f t="array" ref="AJ225:AM225">decompose_poly(_xlfn.ANCHORARRAY(AE225),$E$3,2*Constants!$D$10,"low")</f>
        <v>2</v>
      </c>
      <c r="AK225" s="5">
        <v>9</v>
      </c>
      <c r="AL225" s="5">
        <v>-3</v>
      </c>
      <c r="AM225" s="5">
        <v>5</v>
      </c>
      <c r="AO225" s="33" t="str" cm="1">
        <f t="array" ref="AO225">InfinityNorm(AJ224:AM225)&amp;"&gt;="&amp;Constants!$D$10-Constants!$D$16</f>
        <v>9&gt;=8</v>
      </c>
      <c r="AP225" s="33"/>
      <c r="AQ225" s="33"/>
      <c r="AR225" s="33"/>
      <c r="AS225" s="40"/>
      <c r="AT225" s="1"/>
      <c r="AU225" s="1"/>
      <c r="AW225" s="1"/>
      <c r="AX225" s="1"/>
      <c r="AY225" s="1"/>
    </row>
    <row r="226" spans="2:51" ht="18" customHeight="1" x14ac:dyDescent="0.3">
      <c r="AT226" s="1"/>
      <c r="AU226" s="1"/>
      <c r="AW226" s="1"/>
      <c r="AX226" s="1"/>
      <c r="AY226" s="1"/>
    </row>
    <row r="227" spans="2:51" ht="18" customHeight="1" x14ac:dyDescent="0.3">
      <c r="B227" s="33">
        <v>67</v>
      </c>
      <c r="C227" s="5" cm="1">
        <f t="array" ref="C227:F227">PRNG_rnd_poly(4,B227*2,Constants!$D$8)</f>
        <v>-7</v>
      </c>
      <c r="D227" s="5">
        <v>-8</v>
      </c>
      <c r="E227" s="5">
        <v>-10</v>
      </c>
      <c r="F227" s="5">
        <v>-1</v>
      </c>
      <c r="G227" s="6"/>
      <c r="H227" s="5" cm="1">
        <f t="array" ref="H227:K228">poly_mv_mult_div($F$6:$I$6,$K$6:$N$6,$F$7:$I$7,$K$7:$N$7,C227:F227,C228:F228,_xlfn.ANCHORARRAY($J$3),$E$3)</f>
        <v>9</v>
      </c>
      <c r="I227" s="5">
        <v>-6</v>
      </c>
      <c r="J227" s="5">
        <v>-26</v>
      </c>
      <c r="K227" s="5">
        <v>29</v>
      </c>
      <c r="L227" s="6"/>
      <c r="M227" s="5" cm="1">
        <f t="array" ref="M227:P227">decompose_poly(H227:K227,$E$3,2*Constants!$D$10,"high")</f>
        <v>0</v>
      </c>
      <c r="N227" s="5">
        <v>0</v>
      </c>
      <c r="O227" s="5">
        <v>2</v>
      </c>
      <c r="P227" s="5">
        <v>1</v>
      </c>
      <c r="Q227" s="6"/>
      <c r="R227" s="33" t="s">
        <v>14</v>
      </c>
      <c r="S227" s="33"/>
      <c r="T227" s="6"/>
      <c r="U227" s="5" cm="1">
        <f t="array" ref="U227:X227">SampleInBall(4,2,R228)</f>
        <v>-1</v>
      </c>
      <c r="V227" s="5">
        <v>0</v>
      </c>
      <c r="W227" s="5">
        <v>1</v>
      </c>
      <c r="X227" s="5">
        <v>0</v>
      </c>
      <c r="Y227" s="6"/>
      <c r="Z227" s="5" cm="1">
        <f t="array" ref="Z227:AC227">polyadd(C227:F227,polymultdiv($F$10:$I$10,_xlfn.ANCHORARRAY(U227),_xlfn.ANCHORARRAY($J$3),$E$3),$E$3)</f>
        <v>-7</v>
      </c>
      <c r="AA227" s="5">
        <v>-9</v>
      </c>
      <c r="AB227" s="5">
        <v>-10</v>
      </c>
      <c r="AC227" s="5">
        <v>0</v>
      </c>
      <c r="AD227" s="6"/>
      <c r="AE227" s="5" cm="1">
        <f t="array" ref="AE227:AH227">polysub(H227:K227,polymultdiv(_xlfn.ANCHORARRAY(U227),$F$14:$I$14,_xlfn.ANCHORARRAY($J$3),$E$3),$E$3)</f>
        <v>11</v>
      </c>
      <c r="AF227" s="5">
        <v>-7</v>
      </c>
      <c r="AG227" s="5">
        <v>-26</v>
      </c>
      <c r="AH227" s="5">
        <v>30</v>
      </c>
      <c r="AI227" s="6"/>
      <c r="AJ227" s="5" cm="1">
        <f t="array" ref="AJ227:AM227">decompose_poly(_xlfn.ANCHORARRAY(AE227),$E$3,2*Constants!$D$10,"low")</f>
        <v>-9</v>
      </c>
      <c r="AK227" s="5">
        <v>-7</v>
      </c>
      <c r="AL227" s="5">
        <v>-5</v>
      </c>
      <c r="AM227" s="5">
        <v>10</v>
      </c>
      <c r="AO227" s="33" t="str" cm="1">
        <f t="array" ref="AO227">InfinityNorm(Z227:AC228)&amp;"&gt;="&amp;Constants!$D$8-Constants!$D$16</f>
        <v>10&gt;=11</v>
      </c>
      <c r="AP227" s="33"/>
      <c r="AQ227" s="33" t="b" cm="1">
        <f t="array" ref="AQ227">NOT(OR(InfinityNorm(Z227:AC228)&gt;=Constants!$D$8-Constants!$D$16,InfinityNorm(AJ227:AM228)&gt;=Constants!$D$10-Constants!$D$16))</f>
        <v>0</v>
      </c>
      <c r="AR227" s="33"/>
      <c r="AS227" s="40">
        <f t="shared" ref="AS227" si="65">IF(AQ227,1,0)</f>
        <v>0</v>
      </c>
      <c r="AT227" s="1"/>
      <c r="AU227" s="1"/>
      <c r="AW227" s="1"/>
      <c r="AX227" s="1"/>
      <c r="AY227" s="1"/>
    </row>
    <row r="228" spans="2:51" ht="18" customHeight="1" x14ac:dyDescent="0.3">
      <c r="B228" s="33"/>
      <c r="C228" s="5" cm="1">
        <f t="array" ref="C228:F228">PRNG_rnd_poly(4,B227*2+1,Constants!$D$8)</f>
        <v>6</v>
      </c>
      <c r="D228" s="5">
        <v>-9</v>
      </c>
      <c r="E228" s="5">
        <v>2</v>
      </c>
      <c r="F228" s="5">
        <v>0</v>
      </c>
      <c r="G228" s="6"/>
      <c r="H228" s="5">
        <v>26</v>
      </c>
      <c r="I228" s="5">
        <v>-28</v>
      </c>
      <c r="J228" s="5">
        <v>16</v>
      </c>
      <c r="K228" s="5">
        <v>-16</v>
      </c>
      <c r="L228" s="6"/>
      <c r="M228" s="5" cm="1">
        <f t="array" ref="M228:P228">decompose_poly(H228:K228,$E$3,2*Constants!$D$10,"high")</f>
        <v>1</v>
      </c>
      <c r="N228" s="5">
        <v>2</v>
      </c>
      <c r="O228" s="5">
        <v>1</v>
      </c>
      <c r="P228" s="5">
        <v>2</v>
      </c>
      <c r="Q228" s="6"/>
      <c r="R228" s="11" t="str" cm="1">
        <f t="array" ref="R228">mm3_hash($V$3&amp;_xlfn.TEXTJOIN(",",TRUE,M227:P228))</f>
        <v>CFB8E6D6</v>
      </c>
      <c r="S228" s="6"/>
      <c r="T228" s="6"/>
      <c r="U228" s="6"/>
      <c r="V228" s="6"/>
      <c r="W228" s="6"/>
      <c r="X228" s="6"/>
      <c r="Y228" s="6"/>
      <c r="Z228" s="5" cm="1">
        <f t="array" ref="Z228:AC228">polyadd(C228:F228,polymultdiv($F$11:$I$11,_xlfn.ANCHORARRAY(U227),_xlfn.ANCHORARRAY($J$3),$E$3),$E$3)</f>
        <v>5</v>
      </c>
      <c r="AA228" s="5">
        <v>-9</v>
      </c>
      <c r="AB228" s="5">
        <v>1</v>
      </c>
      <c r="AC228" s="5">
        <v>2</v>
      </c>
      <c r="AD228" s="6"/>
      <c r="AE228" s="5" cm="1">
        <f t="array" ref="AE228:AH228">polysub(H228:K228,polymultdiv(_xlfn.ANCHORARRAY(U227),$F$15:$I$15,_xlfn.ANCHORARRAY($J$3),$E$3),$E$3)</f>
        <v>25</v>
      </c>
      <c r="AF228" s="5">
        <v>-29</v>
      </c>
      <c r="AG228" s="5">
        <v>17</v>
      </c>
      <c r="AH228" s="5">
        <v>-15</v>
      </c>
      <c r="AI228" s="6"/>
      <c r="AJ228" s="5" cm="1">
        <f t="array" ref="AJ228:AM228">decompose_poly(_xlfn.ANCHORARRAY(AE228),$E$3,2*Constants!$D$10,"low")</f>
        <v>5</v>
      </c>
      <c r="AK228" s="5">
        <v>-8</v>
      </c>
      <c r="AL228" s="5">
        <v>-3</v>
      </c>
      <c r="AM228" s="5">
        <v>6</v>
      </c>
      <c r="AO228" s="33" t="str" cm="1">
        <f t="array" ref="AO228">InfinityNorm(AJ227:AM228)&amp;"&gt;="&amp;Constants!$D$10-Constants!$D$16</f>
        <v>10&gt;=8</v>
      </c>
      <c r="AP228" s="33"/>
      <c r="AQ228" s="33"/>
      <c r="AR228" s="33"/>
      <c r="AS228" s="40"/>
      <c r="AT228" s="1"/>
      <c r="AU228" s="1"/>
      <c r="AW228" s="1"/>
      <c r="AX228" s="1"/>
      <c r="AY228" s="1"/>
    </row>
    <row r="229" spans="2:51" ht="18" customHeight="1" x14ac:dyDescent="0.3">
      <c r="AT229" s="1"/>
      <c r="AU229" s="1"/>
      <c r="AW229" s="1"/>
      <c r="AX229" s="1"/>
      <c r="AY229" s="1"/>
    </row>
    <row r="230" spans="2:51" ht="18" customHeight="1" x14ac:dyDescent="0.3">
      <c r="B230" s="33">
        <v>68</v>
      </c>
      <c r="C230" s="5" cm="1">
        <f t="array" ref="C230:F230">PRNG_rnd_poly(4,B230*2,Constants!$D$8)</f>
        <v>11</v>
      </c>
      <c r="D230" s="5">
        <v>-8</v>
      </c>
      <c r="E230" s="5">
        <v>4</v>
      </c>
      <c r="F230" s="5">
        <v>4</v>
      </c>
      <c r="G230" s="6"/>
      <c r="H230" s="5" cm="1">
        <f t="array" ref="H230:K231">poly_mv_mult_div($F$6:$I$6,$K$6:$N$6,$F$7:$I$7,$K$7:$N$7,C230:F230,C231:F231,_xlfn.ANCHORARRAY($J$3),$E$3)</f>
        <v>-22</v>
      </c>
      <c r="I230" s="5">
        <v>-24</v>
      </c>
      <c r="J230" s="5">
        <v>19</v>
      </c>
      <c r="K230" s="5">
        <v>30</v>
      </c>
      <c r="L230" s="6"/>
      <c r="M230" s="5" cm="1">
        <f t="array" ref="M230:P230">decompose_poly(H230:K230,$E$3,2*Constants!$D$10,"high")</f>
        <v>2</v>
      </c>
      <c r="N230" s="5">
        <v>2</v>
      </c>
      <c r="O230" s="5">
        <v>1</v>
      </c>
      <c r="P230" s="5">
        <v>1</v>
      </c>
      <c r="Q230" s="6"/>
      <c r="R230" s="33" t="s">
        <v>14</v>
      </c>
      <c r="S230" s="33"/>
      <c r="T230" s="6"/>
      <c r="U230" s="5" cm="1">
        <f t="array" ref="U230:X230">SampleInBall(4,2,R231)</f>
        <v>1</v>
      </c>
      <c r="V230" s="5">
        <v>0</v>
      </c>
      <c r="W230" s="5">
        <v>0</v>
      </c>
      <c r="X230" s="5">
        <v>1</v>
      </c>
      <c r="Y230" s="6"/>
      <c r="Z230" s="5" cm="1">
        <f t="array" ref="Z230:AC230">polyadd(C230:F230,polymultdiv($F$10:$I$10,_xlfn.ANCHORARRAY(U230),_xlfn.ANCHORARRAY($J$3),$E$3),$E$3)</f>
        <v>10</v>
      </c>
      <c r="AA230" s="5">
        <v>-7</v>
      </c>
      <c r="AB230" s="5">
        <v>4</v>
      </c>
      <c r="AC230" s="5">
        <v>4</v>
      </c>
      <c r="AD230" s="6"/>
      <c r="AE230" s="5" cm="1">
        <f t="array" ref="AE230:AH230">polysub(H230:K230,polymultdiv(_xlfn.ANCHORARRAY(U230),$F$14:$I$14,_xlfn.ANCHORARRAY($J$3),$E$3),$E$3)</f>
        <v>-24</v>
      </c>
      <c r="AF230" s="5">
        <v>-22</v>
      </c>
      <c r="AG230" s="5">
        <v>18</v>
      </c>
      <c r="AH230" s="5">
        <v>29</v>
      </c>
      <c r="AI230" s="6"/>
      <c r="AJ230" s="5" cm="1">
        <f t="array" ref="AJ230:AM230">decompose_poly(_xlfn.ANCHORARRAY(AE230),$E$3,2*Constants!$D$10,"low")</f>
        <v>-3</v>
      </c>
      <c r="AK230" s="5">
        <v>-1</v>
      </c>
      <c r="AL230" s="5">
        <v>-2</v>
      </c>
      <c r="AM230" s="5">
        <v>9</v>
      </c>
      <c r="AO230" s="33" t="str" cm="1">
        <f t="array" ref="AO230">InfinityNorm(Z230:AC231)&amp;"&gt;="&amp;Constants!$D$8-Constants!$D$16</f>
        <v>13&gt;=11</v>
      </c>
      <c r="AP230" s="33"/>
      <c r="AQ230" s="33" t="b" cm="1">
        <f t="array" ref="AQ230">NOT(OR(InfinityNorm(Z230:AC231)&gt;=Constants!$D$8-Constants!$D$16,InfinityNorm(AJ230:AM231)&gt;=Constants!$D$10-Constants!$D$16))</f>
        <v>0</v>
      </c>
      <c r="AR230" s="33"/>
      <c r="AS230" s="40">
        <f t="shared" ref="AS230" si="66">IF(AQ230,1,0)</f>
        <v>0</v>
      </c>
      <c r="AT230" s="1"/>
      <c r="AU230" s="1"/>
      <c r="AW230" s="1"/>
      <c r="AX230" s="1"/>
      <c r="AY230" s="1"/>
    </row>
    <row r="231" spans="2:51" ht="18" customHeight="1" x14ac:dyDescent="0.3">
      <c r="B231" s="33"/>
      <c r="C231" s="5" cm="1">
        <f t="array" ref="C231:F231">PRNG_rnd_poly(4,B230*2+1,Constants!$D$8)</f>
        <v>-12</v>
      </c>
      <c r="D231" s="5">
        <v>-10</v>
      </c>
      <c r="E231" s="5">
        <v>4</v>
      </c>
      <c r="F231" s="5">
        <v>-10</v>
      </c>
      <c r="G231" s="6"/>
      <c r="H231" s="5">
        <v>29</v>
      </c>
      <c r="I231" s="5">
        <v>12</v>
      </c>
      <c r="J231" s="5">
        <v>-4</v>
      </c>
      <c r="K231" s="5">
        <v>-8</v>
      </c>
      <c r="L231" s="6"/>
      <c r="M231" s="5" cm="1">
        <f t="array" ref="M231:P231">decompose_poly(H231:K231,$E$3,2*Constants!$D$10,"high")</f>
        <v>1</v>
      </c>
      <c r="N231" s="5">
        <v>1</v>
      </c>
      <c r="O231" s="5">
        <v>0</v>
      </c>
      <c r="P231" s="5">
        <v>0</v>
      </c>
      <c r="Q231" s="6"/>
      <c r="R231" s="11" t="str" cm="1">
        <f t="array" ref="R231">mm3_hash($V$3&amp;_xlfn.TEXTJOIN(",",TRUE,M230:P231))</f>
        <v>CC414143</v>
      </c>
      <c r="S231" s="6"/>
      <c r="T231" s="6"/>
      <c r="U231" s="6"/>
      <c r="V231" s="6"/>
      <c r="W231" s="6"/>
      <c r="X231" s="6"/>
      <c r="Y231" s="6"/>
      <c r="Z231" s="5" cm="1">
        <f t="array" ref="Z231:AC231">polyadd(C231:F231,polymultdiv($F$11:$I$11,_xlfn.ANCHORARRAY(U230),_xlfn.ANCHORARRAY($J$3),$E$3),$E$3)</f>
        <v>-13</v>
      </c>
      <c r="AA231" s="5">
        <v>-10</v>
      </c>
      <c r="AB231" s="5">
        <v>6</v>
      </c>
      <c r="AC231" s="5">
        <v>-11</v>
      </c>
      <c r="AD231" s="6"/>
      <c r="AE231" s="5" cm="1">
        <f t="array" ref="AE231:AH231">polysub(H231:K231,polymultdiv(_xlfn.ANCHORARRAY(U230),$F$15:$I$15,_xlfn.ANCHORARRAY($J$3),$E$3),$E$3)</f>
        <v>29</v>
      </c>
      <c r="AF231" s="5">
        <v>13</v>
      </c>
      <c r="AG231" s="5">
        <v>-4</v>
      </c>
      <c r="AH231" s="5">
        <v>-7</v>
      </c>
      <c r="AI231" s="6"/>
      <c r="AJ231" s="5" cm="1">
        <f t="array" ref="AJ231:AM231">decompose_poly(_xlfn.ANCHORARRAY(AE231),$E$3,2*Constants!$D$10,"low")</f>
        <v>9</v>
      </c>
      <c r="AK231" s="5">
        <v>-7</v>
      </c>
      <c r="AL231" s="5">
        <v>-4</v>
      </c>
      <c r="AM231" s="5">
        <v>-7</v>
      </c>
      <c r="AO231" s="33" t="str" cm="1">
        <f t="array" ref="AO231">InfinityNorm(AJ230:AM231)&amp;"&gt;="&amp;Constants!$D$10-Constants!$D$16</f>
        <v>9&gt;=8</v>
      </c>
      <c r="AP231" s="33"/>
      <c r="AQ231" s="33"/>
      <c r="AR231" s="33"/>
      <c r="AS231" s="40"/>
      <c r="AT231" s="1"/>
      <c r="AU231" s="1"/>
      <c r="AW231" s="1"/>
      <c r="AX231" s="1"/>
      <c r="AY231" s="1"/>
    </row>
    <row r="232" spans="2:51" ht="18" customHeight="1" x14ac:dyDescent="0.3">
      <c r="AT232" s="1"/>
      <c r="AU232" s="1"/>
      <c r="AW232" s="1"/>
      <c r="AX232" s="1"/>
      <c r="AY232" s="1"/>
    </row>
    <row r="233" spans="2:51" ht="18" customHeight="1" x14ac:dyDescent="0.3">
      <c r="B233" s="33">
        <v>69</v>
      </c>
      <c r="C233" s="5" cm="1">
        <f t="array" ref="C233:F233">PRNG_rnd_poly(4,B233*2,Constants!$D$8)</f>
        <v>10</v>
      </c>
      <c r="D233" s="5">
        <v>-12</v>
      </c>
      <c r="E233" s="5">
        <v>6</v>
      </c>
      <c r="F233" s="5">
        <v>12</v>
      </c>
      <c r="G233" s="6"/>
      <c r="H233" s="5" cm="1">
        <f t="array" ref="H233:K234">poly_mv_mult_div($F$6:$I$6,$K$6:$N$6,$F$7:$I$7,$K$7:$N$7,C233:F233,C234:F234,_xlfn.ANCHORARRAY($J$3),$E$3)</f>
        <v>19</v>
      </c>
      <c r="I233" s="5">
        <v>7</v>
      </c>
      <c r="J233" s="5">
        <v>13</v>
      </c>
      <c r="K233" s="5">
        <v>-20</v>
      </c>
      <c r="L233" s="6"/>
      <c r="M233" s="5" cm="1">
        <f t="array" ref="M233:P233">decompose_poly(H233:K233,$E$3,2*Constants!$D$10,"high")</f>
        <v>1</v>
      </c>
      <c r="N233" s="5">
        <v>0</v>
      </c>
      <c r="O233" s="5">
        <v>1</v>
      </c>
      <c r="P233" s="5">
        <v>2</v>
      </c>
      <c r="Q233" s="6"/>
      <c r="R233" s="33" t="s">
        <v>14</v>
      </c>
      <c r="S233" s="33"/>
      <c r="T233" s="6"/>
      <c r="U233" s="5" cm="1">
        <f t="array" ref="U233:X233">SampleInBall(4,2,R234)</f>
        <v>-1</v>
      </c>
      <c r="V233" s="5">
        <v>0</v>
      </c>
      <c r="W233" s="5">
        <v>-1</v>
      </c>
      <c r="X233" s="5">
        <v>0</v>
      </c>
      <c r="Y233" s="6"/>
      <c r="Z233" s="5" cm="1">
        <f t="array" ref="Z233:AC233">polyadd(C233:F233,polymultdiv($F$10:$I$10,_xlfn.ANCHORARRAY(U233),_xlfn.ANCHORARRAY($J$3),$E$3),$E$3)</f>
        <v>10</v>
      </c>
      <c r="AA233" s="5">
        <v>-13</v>
      </c>
      <c r="AB233" s="5">
        <v>6</v>
      </c>
      <c r="AC233" s="5">
        <v>11</v>
      </c>
      <c r="AD233" s="6"/>
      <c r="AE233" s="5" cm="1">
        <f t="array" ref="AE233:AH233">polysub(H233:K233,polymultdiv(_xlfn.ANCHORARRAY(U233),$F$14:$I$14,_xlfn.ANCHORARRAY($J$3),$E$3),$E$3)</f>
        <v>19</v>
      </c>
      <c r="AF233" s="5">
        <v>6</v>
      </c>
      <c r="AG233" s="5">
        <v>15</v>
      </c>
      <c r="AH233" s="5">
        <v>-21</v>
      </c>
      <c r="AI233" s="6"/>
      <c r="AJ233" s="5" cm="1">
        <f t="array" ref="AJ233:AM233">decompose_poly(_xlfn.ANCHORARRAY(AE233),$E$3,2*Constants!$D$10,"low")</f>
        <v>-1</v>
      </c>
      <c r="AK233" s="5">
        <v>6</v>
      </c>
      <c r="AL233" s="5">
        <v>-5</v>
      </c>
      <c r="AM233" s="5">
        <v>0</v>
      </c>
      <c r="AO233" s="33" t="str" cm="1">
        <f t="array" ref="AO233">InfinityNorm(Z233:AC234)&amp;"&gt;="&amp;Constants!$D$8-Constants!$D$16</f>
        <v>13&gt;=11</v>
      </c>
      <c r="AP233" s="33"/>
      <c r="AQ233" s="33" t="b" cm="1">
        <f t="array" ref="AQ233">NOT(OR(InfinityNorm(Z233:AC234)&gt;=Constants!$D$8-Constants!$D$16,InfinityNorm(AJ233:AM234)&gt;=Constants!$D$10-Constants!$D$16))</f>
        <v>0</v>
      </c>
      <c r="AR233" s="33"/>
      <c r="AS233" s="40">
        <f t="shared" ref="AS233" si="67">IF(AQ233,1,0)</f>
        <v>0</v>
      </c>
      <c r="AT233" s="1"/>
      <c r="AU233" s="1"/>
      <c r="AW233" s="1"/>
      <c r="AX233" s="1"/>
      <c r="AY233" s="1"/>
    </row>
    <row r="234" spans="2:51" ht="18" customHeight="1" x14ac:dyDescent="0.3">
      <c r="B234" s="33"/>
      <c r="C234" s="5" cm="1">
        <f t="array" ref="C234:F234">PRNG_rnd_poly(4,B233*2+1,Constants!$D$8)</f>
        <v>12</v>
      </c>
      <c r="D234" s="5">
        <v>0</v>
      </c>
      <c r="E234" s="5">
        <v>0</v>
      </c>
      <c r="F234" s="5">
        <v>3</v>
      </c>
      <c r="G234" s="6"/>
      <c r="H234" s="5">
        <v>26</v>
      </c>
      <c r="I234" s="5">
        <v>-28</v>
      </c>
      <c r="J234" s="5">
        <v>8</v>
      </c>
      <c r="K234" s="5">
        <v>22</v>
      </c>
      <c r="L234" s="6"/>
      <c r="M234" s="5" cm="1">
        <f t="array" ref="M234:P234">decompose_poly(H234:K234,$E$3,2*Constants!$D$10,"high")</f>
        <v>1</v>
      </c>
      <c r="N234" s="5">
        <v>2</v>
      </c>
      <c r="O234" s="5">
        <v>0</v>
      </c>
      <c r="P234" s="5">
        <v>1</v>
      </c>
      <c r="Q234" s="6"/>
      <c r="R234" s="11" t="str" cm="1">
        <f t="array" ref="R234">mm3_hash($V$3&amp;_xlfn.TEXTJOIN(",",TRUE,M233:P234))</f>
        <v>47094BB6</v>
      </c>
      <c r="S234" s="6"/>
      <c r="T234" s="6"/>
      <c r="U234" s="6"/>
      <c r="V234" s="6"/>
      <c r="W234" s="6"/>
      <c r="X234" s="6"/>
      <c r="Y234" s="6"/>
      <c r="Z234" s="5" cm="1">
        <f t="array" ref="Z234:AC234">polyadd(C234:F234,polymultdiv($F$11:$I$11,_xlfn.ANCHORARRAY(U233),_xlfn.ANCHORARRAY($J$3),$E$3),$E$3)</f>
        <v>13</v>
      </c>
      <c r="AA234" s="5">
        <v>-2</v>
      </c>
      <c r="AB234" s="5">
        <v>-1</v>
      </c>
      <c r="AC234" s="5">
        <v>3</v>
      </c>
      <c r="AD234" s="6"/>
      <c r="AE234" s="5" cm="1">
        <f t="array" ref="AE234:AH234">polysub(H234:K234,polymultdiv(_xlfn.ANCHORARRAY(U233),$F$15:$I$15,_xlfn.ANCHORARRAY($J$3),$E$3),$E$3)</f>
        <v>25</v>
      </c>
      <c r="AF234" s="5">
        <v>-29</v>
      </c>
      <c r="AG234" s="5">
        <v>7</v>
      </c>
      <c r="AH234" s="5">
        <v>21</v>
      </c>
      <c r="AI234" s="6"/>
      <c r="AJ234" s="5" cm="1">
        <f t="array" ref="AJ234:AM234">decompose_poly(_xlfn.ANCHORARRAY(AE234),$E$3,2*Constants!$D$10,"low")</f>
        <v>5</v>
      </c>
      <c r="AK234" s="5">
        <v>-8</v>
      </c>
      <c r="AL234" s="5">
        <v>7</v>
      </c>
      <c r="AM234" s="5">
        <v>1</v>
      </c>
      <c r="AO234" s="33" t="str" cm="1">
        <f t="array" ref="AO234">InfinityNorm(AJ233:AM234)&amp;"&gt;="&amp;Constants!$D$10-Constants!$D$16</f>
        <v>8&gt;=8</v>
      </c>
      <c r="AP234" s="33"/>
      <c r="AQ234" s="33"/>
      <c r="AR234" s="33"/>
      <c r="AS234" s="40"/>
      <c r="AT234" s="1"/>
      <c r="AU234" s="1"/>
      <c r="AW234" s="1"/>
      <c r="AX234" s="1"/>
      <c r="AY234" s="1"/>
    </row>
    <row r="235" spans="2:51" ht="18" customHeight="1" x14ac:dyDescent="0.3">
      <c r="AT235" s="1"/>
      <c r="AU235" s="1"/>
      <c r="AW235" s="1"/>
      <c r="AX235" s="1"/>
      <c r="AY235" s="1"/>
    </row>
    <row r="236" spans="2:51" ht="18" customHeight="1" x14ac:dyDescent="0.3">
      <c r="B236" s="33">
        <v>70</v>
      </c>
      <c r="C236" s="5" cm="1">
        <f t="array" ref="C236:F236">PRNG_rnd_poly(4,B236*2,Constants!$D$8)</f>
        <v>1</v>
      </c>
      <c r="D236" s="5">
        <v>9</v>
      </c>
      <c r="E236" s="5">
        <v>4</v>
      </c>
      <c r="F236" s="5">
        <v>1</v>
      </c>
      <c r="G236" s="6"/>
      <c r="H236" s="5" cm="1">
        <f t="array" ref="H236:K237">poly_mv_mult_div($F$6:$I$6,$K$6:$N$6,$F$7:$I$7,$K$7:$N$7,C236:F236,C237:F237,_xlfn.ANCHORARRAY($J$3),$E$3)</f>
        <v>2</v>
      </c>
      <c r="I236" s="5">
        <v>5</v>
      </c>
      <c r="J236" s="5">
        <v>17</v>
      </c>
      <c r="K236" s="5">
        <v>16</v>
      </c>
      <c r="L236" s="6"/>
      <c r="M236" s="5" cm="1">
        <f t="array" ref="M236:P236">decompose_poly(H236:K236,$E$3,2*Constants!$D$10,"high")</f>
        <v>0</v>
      </c>
      <c r="N236" s="5">
        <v>0</v>
      </c>
      <c r="O236" s="5">
        <v>1</v>
      </c>
      <c r="P236" s="5">
        <v>1</v>
      </c>
      <c r="Q236" s="6"/>
      <c r="R236" s="33" t="s">
        <v>14</v>
      </c>
      <c r="S236" s="33"/>
      <c r="T236" s="6"/>
      <c r="U236" s="5" cm="1">
        <f t="array" ref="U236:X236">SampleInBall(4,2,R237)</f>
        <v>0</v>
      </c>
      <c r="V236" s="5">
        <v>0</v>
      </c>
      <c r="W236" s="5">
        <v>1</v>
      </c>
      <c r="X236" s="5">
        <v>-1</v>
      </c>
      <c r="Y236" s="6"/>
      <c r="Z236" s="5" cm="1">
        <f t="array" ref="Z236:AC236">polyadd(C236:F236,polymultdiv($F$10:$I$10,_xlfn.ANCHORARRAY(U236),_xlfn.ANCHORARRAY($J$3),$E$3),$E$3)</f>
        <v>2</v>
      </c>
      <c r="AA236" s="5">
        <v>9</v>
      </c>
      <c r="AB236" s="5">
        <v>4</v>
      </c>
      <c r="AC236" s="5">
        <v>2</v>
      </c>
      <c r="AD236" s="6"/>
      <c r="AE236" s="5" cm="1">
        <f t="array" ref="AE236:AH236">polysub(H236:K236,polymultdiv(_xlfn.ANCHORARRAY(U236),$F$14:$I$14,_xlfn.ANCHORARRAY($J$3),$E$3),$E$3)</f>
        <v>4</v>
      </c>
      <c r="AF236" s="5">
        <v>4</v>
      </c>
      <c r="AG236" s="5">
        <v>16</v>
      </c>
      <c r="AH236" s="5">
        <v>18</v>
      </c>
      <c r="AI236" s="6"/>
      <c r="AJ236" s="5" cm="1">
        <f t="array" ref="AJ236:AM236">decompose_poly(_xlfn.ANCHORARRAY(AE236),$E$3,2*Constants!$D$10,"low")</f>
        <v>4</v>
      </c>
      <c r="AK236" s="5">
        <v>4</v>
      </c>
      <c r="AL236" s="5">
        <v>-4</v>
      </c>
      <c r="AM236" s="5">
        <v>-2</v>
      </c>
      <c r="AO236" s="33" t="str" cm="1">
        <f t="array" ref="AO236">InfinityNorm(Z236:AC237)&amp;"&gt;="&amp;Constants!$D$8-Constants!$D$16</f>
        <v>9&gt;=11</v>
      </c>
      <c r="AP236" s="33"/>
      <c r="AQ236" s="33" t="b" cm="1">
        <f t="array" ref="AQ236">NOT(OR(InfinityNorm(Z236:AC237)&gt;=Constants!$D$8-Constants!$D$16,InfinityNorm(AJ236:AM237)&gt;=Constants!$D$10-Constants!$D$16))</f>
        <v>0</v>
      </c>
      <c r="AR236" s="33"/>
      <c r="AS236" s="40">
        <f t="shared" ref="AS236" si="68">IF(AQ236,1,0)</f>
        <v>0</v>
      </c>
      <c r="AT236" s="1"/>
      <c r="AU236" s="1"/>
      <c r="AW236" s="1"/>
      <c r="AX236" s="1"/>
      <c r="AY236" s="1"/>
    </row>
    <row r="237" spans="2:51" ht="18" customHeight="1" x14ac:dyDescent="0.3">
      <c r="B237" s="33"/>
      <c r="C237" s="5" cm="1">
        <f t="array" ref="C237:F237">PRNG_rnd_poly(4,B236*2+1,Constants!$D$8)</f>
        <v>1</v>
      </c>
      <c r="D237" s="5">
        <v>-5</v>
      </c>
      <c r="E237" s="5">
        <v>7</v>
      </c>
      <c r="F237" s="5">
        <v>8</v>
      </c>
      <c r="G237" s="6"/>
      <c r="H237" s="5">
        <v>23</v>
      </c>
      <c r="I237" s="5">
        <v>-8</v>
      </c>
      <c r="J237" s="5">
        <v>28</v>
      </c>
      <c r="K237" s="5">
        <v>22</v>
      </c>
      <c r="L237" s="6"/>
      <c r="M237" s="5" cm="1">
        <f t="array" ref="M237:P237">decompose_poly(H237:K237,$E$3,2*Constants!$D$10,"high")</f>
        <v>1</v>
      </c>
      <c r="N237" s="5">
        <v>0</v>
      </c>
      <c r="O237" s="5">
        <v>1</v>
      </c>
      <c r="P237" s="5">
        <v>1</v>
      </c>
      <c r="Q237" s="6"/>
      <c r="R237" s="11" t="str" cm="1">
        <f t="array" ref="R237">mm3_hash($V$3&amp;_xlfn.TEXTJOIN(",",TRUE,M236:P237))</f>
        <v>86FE09A9</v>
      </c>
      <c r="S237" s="6"/>
      <c r="T237" s="6"/>
      <c r="U237" s="6"/>
      <c r="V237" s="6"/>
      <c r="W237" s="6"/>
      <c r="X237" s="6"/>
      <c r="Y237" s="6"/>
      <c r="Z237" s="5" cm="1">
        <f t="array" ref="Z237:AC237">polyadd(C237:F237,polymultdiv($F$11:$I$11,_xlfn.ANCHORARRAY(U236),_xlfn.ANCHORARRAY($J$3),$E$3),$E$3)</f>
        <v>1</v>
      </c>
      <c r="AA237" s="5">
        <v>-3</v>
      </c>
      <c r="AB237" s="5">
        <v>6</v>
      </c>
      <c r="AC237" s="5">
        <v>9</v>
      </c>
      <c r="AD237" s="6"/>
      <c r="AE237" s="5" cm="1">
        <f t="array" ref="AE237:AH237">polysub(H237:K237,polymultdiv(_xlfn.ANCHORARRAY(U236),$F$15:$I$15,_xlfn.ANCHORARRAY($J$3),$E$3),$E$3)</f>
        <v>24</v>
      </c>
      <c r="AF237" s="5">
        <v>-8</v>
      </c>
      <c r="AG237" s="5">
        <v>29</v>
      </c>
      <c r="AH237" s="5">
        <v>22</v>
      </c>
      <c r="AI237" s="6"/>
      <c r="AJ237" s="5" cm="1">
        <f t="array" ref="AJ237:AM237">decompose_poly(_xlfn.ANCHORARRAY(AE237),$E$3,2*Constants!$D$10,"low")</f>
        <v>4</v>
      </c>
      <c r="AK237" s="5">
        <v>-8</v>
      </c>
      <c r="AL237" s="5">
        <v>9</v>
      </c>
      <c r="AM237" s="5">
        <v>2</v>
      </c>
      <c r="AO237" s="33" t="str" cm="1">
        <f t="array" ref="AO237">InfinityNorm(AJ236:AM237)&amp;"&gt;="&amp;Constants!$D$10-Constants!$D$16</f>
        <v>9&gt;=8</v>
      </c>
      <c r="AP237" s="33"/>
      <c r="AQ237" s="33"/>
      <c r="AR237" s="33"/>
      <c r="AS237" s="40"/>
      <c r="AT237" s="1"/>
      <c r="AU237" s="1"/>
      <c r="AW237" s="1"/>
      <c r="AX237" s="1"/>
      <c r="AY237" s="1"/>
    </row>
    <row r="238" spans="2:51" ht="18" customHeight="1" x14ac:dyDescent="0.3">
      <c r="AT238" s="1"/>
      <c r="AU238" s="1"/>
      <c r="AW238" s="1"/>
      <c r="AX238" s="1"/>
      <c r="AY238" s="1"/>
    </row>
    <row r="239" spans="2:51" ht="18" customHeight="1" x14ac:dyDescent="0.3">
      <c r="B239" s="33">
        <v>71</v>
      </c>
      <c r="C239" s="5" cm="1">
        <f t="array" ref="C239:F239">PRNG_rnd_poly(4,B239*2,Constants!$D$8)</f>
        <v>-4</v>
      </c>
      <c r="D239" s="5">
        <v>9</v>
      </c>
      <c r="E239" s="5">
        <v>10</v>
      </c>
      <c r="F239" s="5">
        <v>6</v>
      </c>
      <c r="G239" s="6"/>
      <c r="H239" s="5" cm="1">
        <f t="array" ref="H239:K240">poly_mv_mult_div($F$6:$I$6,$K$6:$N$6,$F$7:$I$7,$K$7:$N$7,C239:F239,C240:F240,_xlfn.ANCHORARRAY($J$3),$E$3)</f>
        <v>30</v>
      </c>
      <c r="I239" s="5">
        <v>10</v>
      </c>
      <c r="J239" s="5">
        <v>-11</v>
      </c>
      <c r="K239" s="5">
        <v>-9</v>
      </c>
      <c r="L239" s="6"/>
      <c r="M239" s="5" cm="1">
        <f t="array" ref="M239:P239">decompose_poly(H239:K239,$E$3,2*Constants!$D$10,"high")</f>
        <v>1</v>
      </c>
      <c r="N239" s="5">
        <v>0</v>
      </c>
      <c r="O239" s="5">
        <v>2</v>
      </c>
      <c r="P239" s="5">
        <v>0</v>
      </c>
      <c r="Q239" s="6"/>
      <c r="R239" s="33" t="s">
        <v>14</v>
      </c>
      <c r="S239" s="33"/>
      <c r="T239" s="6"/>
      <c r="U239" s="5" cm="1">
        <f t="array" ref="U239:X239">SampleInBall(4,2,R240)</f>
        <v>-1</v>
      </c>
      <c r="V239" s="5">
        <v>0</v>
      </c>
      <c r="W239" s="5">
        <v>0</v>
      </c>
      <c r="X239" s="5">
        <v>-1</v>
      </c>
      <c r="Y239" s="6"/>
      <c r="Z239" s="5" cm="1">
        <f t="array" ref="Z239:AC239">polyadd(C239:F239,polymultdiv($F$10:$I$10,_xlfn.ANCHORARRAY(U239),_xlfn.ANCHORARRAY($J$3),$E$3),$E$3)</f>
        <v>-3</v>
      </c>
      <c r="AA239" s="5">
        <v>8</v>
      </c>
      <c r="AB239" s="5">
        <v>10</v>
      </c>
      <c r="AC239" s="5">
        <v>6</v>
      </c>
      <c r="AD239" s="6"/>
      <c r="AE239" s="5" cm="1">
        <f t="array" ref="AE239:AH239">polysub(H239:K239,polymultdiv(_xlfn.ANCHORARRAY(U239),$F$14:$I$14,_xlfn.ANCHORARRAY($J$3),$E$3),$E$3)</f>
        <v>-29</v>
      </c>
      <c r="AF239" s="5">
        <v>8</v>
      </c>
      <c r="AG239" s="5">
        <v>-10</v>
      </c>
      <c r="AH239" s="5">
        <v>-8</v>
      </c>
      <c r="AI239" s="6"/>
      <c r="AJ239" s="5" cm="1">
        <f t="array" ref="AJ239:AM239">decompose_poly(_xlfn.ANCHORARRAY(AE239),$E$3,2*Constants!$D$10,"low")</f>
        <v>-8</v>
      </c>
      <c r="AK239" s="5">
        <v>8</v>
      </c>
      <c r="AL239" s="5">
        <v>-10</v>
      </c>
      <c r="AM239" s="5">
        <v>-8</v>
      </c>
      <c r="AO239" s="33" t="str" cm="1">
        <f t="array" ref="AO239">InfinityNorm(Z239:AC240)&amp;"&gt;="&amp;Constants!$D$8-Constants!$D$16</f>
        <v>12&gt;=11</v>
      </c>
      <c r="AP239" s="33"/>
      <c r="AQ239" s="33" t="b" cm="1">
        <f t="array" ref="AQ239">NOT(OR(InfinityNorm(Z239:AC240)&gt;=Constants!$D$8-Constants!$D$16,InfinityNorm(AJ239:AM240)&gt;=Constants!$D$10-Constants!$D$16))</f>
        <v>0</v>
      </c>
      <c r="AR239" s="33"/>
      <c r="AS239" s="40">
        <f t="shared" ref="AS239" si="69">IF(AQ239,1,0)</f>
        <v>0</v>
      </c>
      <c r="AT239" s="1"/>
      <c r="AU239" s="1"/>
      <c r="AW239" s="1"/>
      <c r="AX239" s="1"/>
      <c r="AY239" s="1"/>
    </row>
    <row r="240" spans="2:51" ht="18" customHeight="1" x14ac:dyDescent="0.3">
      <c r="B240" s="33"/>
      <c r="C240" s="5" cm="1">
        <f t="array" ref="C240:F240">PRNG_rnd_poly(4,B239*2+1,Constants!$D$8)</f>
        <v>8</v>
      </c>
      <c r="D240" s="5">
        <v>0</v>
      </c>
      <c r="E240" s="5">
        <v>-5</v>
      </c>
      <c r="F240" s="5">
        <v>11</v>
      </c>
      <c r="G240" s="6"/>
      <c r="H240" s="5">
        <v>-11</v>
      </c>
      <c r="I240" s="5">
        <v>-8</v>
      </c>
      <c r="J240" s="5">
        <v>-9</v>
      </c>
      <c r="K240" s="5">
        <v>19</v>
      </c>
      <c r="L240" s="6"/>
      <c r="M240" s="5" cm="1">
        <f t="array" ref="M240:P240">decompose_poly(H240:K240,$E$3,2*Constants!$D$10,"high")</f>
        <v>2</v>
      </c>
      <c r="N240" s="5">
        <v>0</v>
      </c>
      <c r="O240" s="5">
        <v>0</v>
      </c>
      <c r="P240" s="5">
        <v>1</v>
      </c>
      <c r="Q240" s="6"/>
      <c r="R240" s="11" t="str" cm="1">
        <f t="array" ref="R240">mm3_hash($V$3&amp;_xlfn.TEXTJOIN(",",TRUE,M239:P240))</f>
        <v>14AB4C6C</v>
      </c>
      <c r="S240" s="6"/>
      <c r="T240" s="6"/>
      <c r="U240" s="6"/>
      <c r="V240" s="6"/>
      <c r="W240" s="6"/>
      <c r="X240" s="6"/>
      <c r="Y240" s="6"/>
      <c r="Z240" s="5" cm="1">
        <f t="array" ref="Z240:AC240">polyadd(C240:F240,polymultdiv($F$11:$I$11,_xlfn.ANCHORARRAY(U239),_xlfn.ANCHORARRAY($J$3),$E$3),$E$3)</f>
        <v>9</v>
      </c>
      <c r="AA240" s="5">
        <v>0</v>
      </c>
      <c r="AB240" s="5">
        <v>-7</v>
      </c>
      <c r="AC240" s="5">
        <v>12</v>
      </c>
      <c r="AD240" s="6"/>
      <c r="AE240" s="5" cm="1">
        <f t="array" ref="AE240:AH240">polysub(H240:K240,polymultdiv(_xlfn.ANCHORARRAY(U239),$F$15:$I$15,_xlfn.ANCHORARRAY($J$3),$E$3),$E$3)</f>
        <v>-11</v>
      </c>
      <c r="AF240" s="5">
        <v>-9</v>
      </c>
      <c r="AG240" s="5">
        <v>-9</v>
      </c>
      <c r="AH240" s="5">
        <v>18</v>
      </c>
      <c r="AI240" s="6"/>
      <c r="AJ240" s="5" cm="1">
        <f t="array" ref="AJ240:AM240">decompose_poly(_xlfn.ANCHORARRAY(AE240),$E$3,2*Constants!$D$10,"low")</f>
        <v>10</v>
      </c>
      <c r="AK240" s="5">
        <v>-9</v>
      </c>
      <c r="AL240" s="5">
        <v>-9</v>
      </c>
      <c r="AM240" s="5">
        <v>-2</v>
      </c>
      <c r="AO240" s="33" t="str" cm="1">
        <f t="array" ref="AO240">InfinityNorm(AJ239:AM240)&amp;"&gt;="&amp;Constants!$D$10-Constants!$D$16</f>
        <v>10&gt;=8</v>
      </c>
      <c r="AP240" s="33"/>
      <c r="AQ240" s="33"/>
      <c r="AR240" s="33"/>
      <c r="AS240" s="40"/>
      <c r="AT240" s="1"/>
      <c r="AU240" s="1"/>
      <c r="AW240" s="1"/>
      <c r="AX240" s="1"/>
      <c r="AY240" s="1"/>
    </row>
    <row r="241" spans="2:51" ht="18" customHeight="1" x14ac:dyDescent="0.3">
      <c r="AT241" s="1"/>
      <c r="AU241" s="1"/>
      <c r="AW241" s="1"/>
      <c r="AX241" s="1"/>
      <c r="AY241" s="1"/>
    </row>
    <row r="242" spans="2:51" ht="18" customHeight="1" x14ac:dyDescent="0.3">
      <c r="B242" s="33">
        <v>72</v>
      </c>
      <c r="C242" s="5" cm="1">
        <f t="array" ref="C242:F242">PRNG_rnd_poly(4,B242*2,Constants!$D$8)</f>
        <v>8</v>
      </c>
      <c r="D242" s="5">
        <v>-2</v>
      </c>
      <c r="E242" s="5">
        <v>-5</v>
      </c>
      <c r="F242" s="5">
        <v>-12</v>
      </c>
      <c r="G242" s="6"/>
      <c r="H242" s="5" cm="1">
        <f t="array" ref="H242:K243">poly_mv_mult_div($F$6:$I$6,$K$6:$N$6,$F$7:$I$7,$K$7:$N$7,C242:F242,C243:F243,_xlfn.ANCHORARRAY($J$3),$E$3)</f>
        <v>24</v>
      </c>
      <c r="I242" s="5">
        <v>28</v>
      </c>
      <c r="J242" s="5">
        <v>12</v>
      </c>
      <c r="K242" s="5">
        <v>15</v>
      </c>
      <c r="L242" s="6"/>
      <c r="M242" s="5" cm="1">
        <f t="array" ref="M242:P242">decompose_poly(H242:K242,$E$3,2*Constants!$D$10,"high")</f>
        <v>1</v>
      </c>
      <c r="N242" s="5">
        <v>1</v>
      </c>
      <c r="O242" s="5">
        <v>1</v>
      </c>
      <c r="P242" s="5">
        <v>1</v>
      </c>
      <c r="Q242" s="6"/>
      <c r="R242" s="33" t="s">
        <v>14</v>
      </c>
      <c r="S242" s="33"/>
      <c r="T242" s="6"/>
      <c r="U242" s="5" cm="1">
        <f t="array" ref="U242:X242">SampleInBall(4,2,R243)</f>
        <v>1</v>
      </c>
      <c r="V242" s="5">
        <v>0</v>
      </c>
      <c r="W242" s="5">
        <v>1</v>
      </c>
      <c r="X242" s="5">
        <v>0</v>
      </c>
      <c r="Y242" s="6"/>
      <c r="Z242" s="5" cm="1">
        <f t="array" ref="Z242:AC242">polyadd(C242:F242,polymultdiv($F$10:$I$10,_xlfn.ANCHORARRAY(U242),_xlfn.ANCHORARRAY($J$3),$E$3),$E$3)</f>
        <v>8</v>
      </c>
      <c r="AA242" s="5">
        <v>-1</v>
      </c>
      <c r="AB242" s="5">
        <v>-5</v>
      </c>
      <c r="AC242" s="5">
        <v>-11</v>
      </c>
      <c r="AD242" s="6"/>
      <c r="AE242" s="5" cm="1">
        <f t="array" ref="AE242:AH242">polysub(H242:K242,polymultdiv(_xlfn.ANCHORARRAY(U242),$F$14:$I$14,_xlfn.ANCHORARRAY($J$3),$E$3),$E$3)</f>
        <v>24</v>
      </c>
      <c r="AF242" s="5">
        <v>29</v>
      </c>
      <c r="AG242" s="5">
        <v>10</v>
      </c>
      <c r="AH242" s="5">
        <v>16</v>
      </c>
      <c r="AI242" s="6"/>
      <c r="AJ242" s="5" cm="1">
        <f t="array" ref="AJ242:AM242">decompose_poly(_xlfn.ANCHORARRAY(AE242),$E$3,2*Constants!$D$10,"low")</f>
        <v>4</v>
      </c>
      <c r="AK242" s="5">
        <v>9</v>
      </c>
      <c r="AL242" s="5">
        <v>10</v>
      </c>
      <c r="AM242" s="5">
        <v>-4</v>
      </c>
      <c r="AO242" s="33" t="str" cm="1">
        <f t="array" ref="AO242">InfinityNorm(Z242:AC243)&amp;"&gt;="&amp;Constants!$D$8-Constants!$D$16</f>
        <v>11&gt;=11</v>
      </c>
      <c r="AP242" s="33"/>
      <c r="AQ242" s="33" t="b" cm="1">
        <f t="array" ref="AQ242">NOT(OR(InfinityNorm(Z242:AC243)&gt;=Constants!$D$8-Constants!$D$16,InfinityNorm(AJ242:AM243)&gt;=Constants!$D$10-Constants!$D$16))</f>
        <v>0</v>
      </c>
      <c r="AR242" s="33"/>
      <c r="AS242" s="40">
        <f t="shared" ref="AS242" si="70">IF(AQ242,1,0)</f>
        <v>0</v>
      </c>
      <c r="AT242" s="1"/>
      <c r="AU242" s="1"/>
      <c r="AW242" s="1"/>
      <c r="AX242" s="1"/>
      <c r="AY242" s="1"/>
    </row>
    <row r="243" spans="2:51" ht="18" customHeight="1" x14ac:dyDescent="0.3">
      <c r="B243" s="33"/>
      <c r="C243" s="5" cm="1">
        <f t="array" ref="C243:F243">PRNG_rnd_poly(4,B242*2+1,Constants!$D$8)</f>
        <v>1</v>
      </c>
      <c r="D243" s="5">
        <v>-9</v>
      </c>
      <c r="E243" s="5">
        <v>0</v>
      </c>
      <c r="F243" s="5">
        <v>7</v>
      </c>
      <c r="G243" s="6"/>
      <c r="H243" s="5">
        <v>-12</v>
      </c>
      <c r="I243" s="5">
        <v>11</v>
      </c>
      <c r="J243" s="5">
        <v>8</v>
      </c>
      <c r="K243" s="5">
        <v>-15</v>
      </c>
      <c r="L243" s="6"/>
      <c r="M243" s="5" cm="1">
        <f t="array" ref="M243:P243">decompose_poly(H243:K243,$E$3,2*Constants!$D$10,"high")</f>
        <v>2</v>
      </c>
      <c r="N243" s="5">
        <v>1</v>
      </c>
      <c r="O243" s="5">
        <v>0</v>
      </c>
      <c r="P243" s="5">
        <v>2</v>
      </c>
      <c r="Q243" s="6"/>
      <c r="R243" s="11" t="str" cm="1">
        <f t="array" ref="R243">mm3_hash($V$3&amp;_xlfn.TEXTJOIN(",",TRUE,M242:P243))</f>
        <v>8267733A</v>
      </c>
      <c r="S243" s="6"/>
      <c r="T243" s="6"/>
      <c r="U243" s="6"/>
      <c r="V243" s="6"/>
      <c r="W243" s="6"/>
      <c r="X243" s="6"/>
      <c r="Y243" s="6"/>
      <c r="Z243" s="5" cm="1">
        <f t="array" ref="Z243:AC243">polyadd(C243:F243,polymultdiv($F$11:$I$11,_xlfn.ANCHORARRAY(U242),_xlfn.ANCHORARRAY($J$3),$E$3),$E$3)</f>
        <v>0</v>
      </c>
      <c r="AA243" s="5">
        <v>-7</v>
      </c>
      <c r="AB243" s="5">
        <v>1</v>
      </c>
      <c r="AC243" s="5">
        <v>7</v>
      </c>
      <c r="AD243" s="6"/>
      <c r="AE243" s="5" cm="1">
        <f t="array" ref="AE243:AH243">polysub(H243:K243,polymultdiv(_xlfn.ANCHORARRAY(U242),$F$15:$I$15,_xlfn.ANCHORARRAY($J$3),$E$3),$E$3)</f>
        <v>-11</v>
      </c>
      <c r="AF243" s="5">
        <v>12</v>
      </c>
      <c r="AG243" s="5">
        <v>9</v>
      </c>
      <c r="AH243" s="5">
        <v>-14</v>
      </c>
      <c r="AI243" s="6"/>
      <c r="AJ243" s="5" cm="1">
        <f t="array" ref="AJ243:AM243">decompose_poly(_xlfn.ANCHORARRAY(AE243),$E$3,2*Constants!$D$10,"low")</f>
        <v>10</v>
      </c>
      <c r="AK243" s="5">
        <v>-8</v>
      </c>
      <c r="AL243" s="5">
        <v>9</v>
      </c>
      <c r="AM243" s="5">
        <v>7</v>
      </c>
      <c r="AO243" s="33" t="str" cm="1">
        <f t="array" ref="AO243">InfinityNorm(AJ242:AM243)&amp;"&gt;="&amp;Constants!$D$10-Constants!$D$16</f>
        <v>10&gt;=8</v>
      </c>
      <c r="AP243" s="33"/>
      <c r="AQ243" s="33"/>
      <c r="AR243" s="33"/>
      <c r="AS243" s="40"/>
      <c r="AT243" s="1"/>
      <c r="AU243" s="1"/>
      <c r="AW243" s="1"/>
      <c r="AX243" s="1"/>
      <c r="AY243" s="1"/>
    </row>
    <row r="244" spans="2:51" ht="18" customHeight="1" x14ac:dyDescent="0.3">
      <c r="AT244" s="1"/>
      <c r="AU244" s="1"/>
      <c r="AW244" s="1"/>
      <c r="AX244" s="1"/>
      <c r="AY244" s="1"/>
    </row>
    <row r="245" spans="2:51" ht="18" customHeight="1" x14ac:dyDescent="0.3">
      <c r="B245" s="33">
        <v>73</v>
      </c>
      <c r="C245" s="5" cm="1">
        <f t="array" ref="C245:F245">PRNG_rnd_poly(4,B245*2,Constants!$D$8)</f>
        <v>-12</v>
      </c>
      <c r="D245" s="5">
        <v>-2</v>
      </c>
      <c r="E245" s="5">
        <v>-1</v>
      </c>
      <c r="F245" s="5">
        <v>2</v>
      </c>
      <c r="G245" s="6"/>
      <c r="H245" s="5" cm="1">
        <f t="array" ref="H245:K246">poly_mv_mult_div($F$6:$I$6,$K$6:$N$6,$F$7:$I$7,$K$7:$N$7,C245:F245,C246:F246,_xlfn.ANCHORARRAY($J$3),$E$3)</f>
        <v>-1</v>
      </c>
      <c r="I245" s="5">
        <v>19</v>
      </c>
      <c r="J245" s="5">
        <v>-29</v>
      </c>
      <c r="K245" s="5">
        <v>-11</v>
      </c>
      <c r="L245" s="6"/>
      <c r="M245" s="5" cm="1">
        <f t="array" ref="M245:P245">decompose_poly(H245:K245,$E$3,2*Constants!$D$10,"high")</f>
        <v>0</v>
      </c>
      <c r="N245" s="5">
        <v>1</v>
      </c>
      <c r="O245" s="5">
        <v>2</v>
      </c>
      <c r="P245" s="5">
        <v>2</v>
      </c>
      <c r="Q245" s="6"/>
      <c r="R245" s="33" t="s">
        <v>14</v>
      </c>
      <c r="S245" s="33"/>
      <c r="T245" s="6"/>
      <c r="U245" s="5" cm="1">
        <f t="array" ref="U245:X245">SampleInBall(4,2,R246)</f>
        <v>1</v>
      </c>
      <c r="V245" s="5">
        <v>-1</v>
      </c>
      <c r="W245" s="5">
        <v>0</v>
      </c>
      <c r="X245" s="5">
        <v>0</v>
      </c>
      <c r="Y245" s="6"/>
      <c r="Z245" s="5" cm="1">
        <f t="array" ref="Z245:AC245">polyadd(C245:F245,polymultdiv($F$10:$I$10,_xlfn.ANCHORARRAY(U245),_xlfn.ANCHORARRAY($J$3),$E$3),$E$3)</f>
        <v>-12</v>
      </c>
      <c r="AA245" s="5">
        <v>-1</v>
      </c>
      <c r="AB245" s="5">
        <v>-2</v>
      </c>
      <c r="AC245" s="5">
        <v>2</v>
      </c>
      <c r="AD245" s="6"/>
      <c r="AE245" s="5" cm="1">
        <f t="array" ref="AE245:AH245">polysub(H245:K245,polymultdiv(_xlfn.ANCHORARRAY(U245),$F$14:$I$14,_xlfn.ANCHORARRAY($J$3),$E$3),$E$3)</f>
        <v>-2</v>
      </c>
      <c r="AF245" s="5">
        <v>21</v>
      </c>
      <c r="AG245" s="5">
        <v>30</v>
      </c>
      <c r="AH245" s="5">
        <v>-10</v>
      </c>
      <c r="AI245" s="6"/>
      <c r="AJ245" s="5" cm="1">
        <f t="array" ref="AJ245:AM245">decompose_poly(_xlfn.ANCHORARRAY(AE245),$E$3,2*Constants!$D$10,"low")</f>
        <v>-2</v>
      </c>
      <c r="AK245" s="5">
        <v>1</v>
      </c>
      <c r="AL245" s="5">
        <v>10</v>
      </c>
      <c r="AM245" s="5">
        <v>-10</v>
      </c>
      <c r="AO245" s="33" t="str" cm="1">
        <f t="array" ref="AO245">InfinityNorm(Z245:AC246)&amp;"&gt;="&amp;Constants!$D$8-Constants!$D$16</f>
        <v>12&gt;=11</v>
      </c>
      <c r="AP245" s="33"/>
      <c r="AQ245" s="33" t="b" cm="1">
        <f t="array" ref="AQ245">NOT(OR(InfinityNorm(Z245:AC246)&gt;=Constants!$D$8-Constants!$D$16,InfinityNorm(AJ245:AM246)&gt;=Constants!$D$10-Constants!$D$16))</f>
        <v>0</v>
      </c>
      <c r="AR245" s="33"/>
      <c r="AS245" s="40">
        <f t="shared" ref="AS245" si="71">IF(AQ245,1,0)</f>
        <v>0</v>
      </c>
      <c r="AT245" s="1"/>
      <c r="AU245" s="1"/>
      <c r="AW245" s="1"/>
      <c r="AX245" s="1"/>
      <c r="AY245" s="1"/>
    </row>
    <row r="246" spans="2:51" ht="18" customHeight="1" x14ac:dyDescent="0.3">
      <c r="B246" s="33"/>
      <c r="C246" s="5" cm="1">
        <f t="array" ref="C246:F246">PRNG_rnd_poly(4,B245*2+1,Constants!$D$8)</f>
        <v>12</v>
      </c>
      <c r="D246" s="5">
        <v>-2</v>
      </c>
      <c r="E246" s="5">
        <v>7</v>
      </c>
      <c r="F246" s="5">
        <v>10</v>
      </c>
      <c r="G246" s="6"/>
      <c r="H246" s="5">
        <v>15</v>
      </c>
      <c r="I246" s="5">
        <v>7</v>
      </c>
      <c r="J246" s="5">
        <v>13</v>
      </c>
      <c r="K246" s="5">
        <v>4</v>
      </c>
      <c r="L246" s="6"/>
      <c r="M246" s="5" cm="1">
        <f t="array" ref="M246:P246">decompose_poly(H246:K246,$E$3,2*Constants!$D$10,"high")</f>
        <v>1</v>
      </c>
      <c r="N246" s="5">
        <v>0</v>
      </c>
      <c r="O246" s="5">
        <v>1</v>
      </c>
      <c r="P246" s="5">
        <v>0</v>
      </c>
      <c r="Q246" s="6"/>
      <c r="R246" s="11" t="str" cm="1">
        <f t="array" ref="R246">mm3_hash($V$3&amp;_xlfn.TEXTJOIN(",",TRUE,M245:P246))</f>
        <v>597FC626</v>
      </c>
      <c r="S246" s="6"/>
      <c r="T246" s="6"/>
      <c r="U246" s="6"/>
      <c r="V246" s="6"/>
      <c r="W246" s="6"/>
      <c r="X246" s="6"/>
      <c r="Y246" s="6"/>
      <c r="Z246" s="5" cm="1">
        <f t="array" ref="Z246:AC246">polyadd(C246:F246,polymultdiv($F$11:$I$11,_xlfn.ANCHORARRAY(U245),_xlfn.ANCHORARRAY($J$3),$E$3),$E$3)</f>
        <v>11</v>
      </c>
      <c r="AA246" s="5">
        <v>-1</v>
      </c>
      <c r="AB246" s="5">
        <v>7</v>
      </c>
      <c r="AC246" s="5">
        <v>8</v>
      </c>
      <c r="AD246" s="6"/>
      <c r="AE246" s="5" cm="1">
        <f t="array" ref="AE246:AH246">polysub(H246:K246,polymultdiv(_xlfn.ANCHORARRAY(U245),$F$15:$I$15,_xlfn.ANCHORARRAY($J$3),$E$3),$E$3)</f>
        <v>16</v>
      </c>
      <c r="AF246" s="5">
        <v>7</v>
      </c>
      <c r="AG246" s="5">
        <v>12</v>
      </c>
      <c r="AH246" s="5">
        <v>4</v>
      </c>
      <c r="AI246" s="6"/>
      <c r="AJ246" s="5" cm="1">
        <f t="array" ref="AJ246:AM246">decompose_poly(_xlfn.ANCHORARRAY(AE246),$E$3,2*Constants!$D$10,"low")</f>
        <v>-4</v>
      </c>
      <c r="AK246" s="5">
        <v>7</v>
      </c>
      <c r="AL246" s="5">
        <v>-8</v>
      </c>
      <c r="AM246" s="5">
        <v>4</v>
      </c>
      <c r="AO246" s="33" t="str" cm="1">
        <f t="array" ref="AO246">InfinityNorm(AJ245:AM246)&amp;"&gt;="&amp;Constants!$D$10-Constants!$D$16</f>
        <v>10&gt;=8</v>
      </c>
      <c r="AP246" s="33"/>
      <c r="AQ246" s="33"/>
      <c r="AR246" s="33"/>
      <c r="AS246" s="40"/>
      <c r="AT246" s="1"/>
      <c r="AU246" s="1"/>
      <c r="AW246" s="1"/>
      <c r="AX246" s="1"/>
      <c r="AY246" s="1"/>
    </row>
    <row r="247" spans="2:51" ht="18" customHeight="1" x14ac:dyDescent="0.3">
      <c r="AT247" s="1"/>
      <c r="AU247" s="1"/>
      <c r="AW247" s="1"/>
      <c r="AX247" s="1"/>
      <c r="AY247" s="1"/>
    </row>
    <row r="248" spans="2:51" ht="18" customHeight="1" x14ac:dyDescent="0.3">
      <c r="B248" s="33">
        <v>74</v>
      </c>
      <c r="C248" s="5" cm="1">
        <f t="array" ref="C248:F248">PRNG_rnd_poly(4,B248*2,Constants!$D$8)</f>
        <v>-3</v>
      </c>
      <c r="D248" s="5">
        <v>-7</v>
      </c>
      <c r="E248" s="5">
        <v>9</v>
      </c>
      <c r="F248" s="5">
        <v>12</v>
      </c>
      <c r="G248" s="6"/>
      <c r="H248" s="5" cm="1">
        <f t="array" ref="H248:K249">poly_mv_mult_div($F$6:$I$6,$K$6:$N$6,$F$7:$I$7,$K$7:$N$7,C248:F248,C249:F249,_xlfn.ANCHORARRAY($J$3),$E$3)</f>
        <v>5</v>
      </c>
      <c r="I248" s="5">
        <v>2</v>
      </c>
      <c r="J248" s="5">
        <v>-23</v>
      </c>
      <c r="K248" s="5">
        <v>-19</v>
      </c>
      <c r="L248" s="6"/>
      <c r="M248" s="5" cm="1">
        <f t="array" ref="M248:P248">decompose_poly(H248:K248,$E$3,2*Constants!$D$10,"high")</f>
        <v>0</v>
      </c>
      <c r="N248" s="5">
        <v>0</v>
      </c>
      <c r="O248" s="5">
        <v>2</v>
      </c>
      <c r="P248" s="5">
        <v>2</v>
      </c>
      <c r="Q248" s="6"/>
      <c r="R248" s="33" t="s">
        <v>14</v>
      </c>
      <c r="S248" s="33"/>
      <c r="T248" s="6"/>
      <c r="U248" s="5" cm="1">
        <f t="array" ref="U248:X248">SampleInBall(4,2,R249)</f>
        <v>0</v>
      </c>
      <c r="V248" s="5">
        <v>1</v>
      </c>
      <c r="W248" s="5">
        <v>0</v>
      </c>
      <c r="X248" s="5">
        <v>-1</v>
      </c>
      <c r="Y248" s="6"/>
      <c r="Z248" s="5" cm="1">
        <f t="array" ref="Z248:AC248">polyadd(C248:F248,polymultdiv($F$10:$I$10,_xlfn.ANCHORARRAY(U248),_xlfn.ANCHORARRAY($J$3),$E$3),$E$3)</f>
        <v>-2</v>
      </c>
      <c r="AA248" s="5">
        <v>-7</v>
      </c>
      <c r="AB248" s="5">
        <v>10</v>
      </c>
      <c r="AC248" s="5">
        <v>12</v>
      </c>
      <c r="AD248" s="6"/>
      <c r="AE248" s="5" cm="1">
        <f t="array" ref="AE248:AH248">polysub(H248:K248,polymultdiv(_xlfn.ANCHORARRAY(U248),$F$14:$I$14,_xlfn.ANCHORARRAY($J$3),$E$3),$E$3)</f>
        <v>6</v>
      </c>
      <c r="AF248" s="5">
        <v>0</v>
      </c>
      <c r="AG248" s="5">
        <v>-22</v>
      </c>
      <c r="AH248" s="5">
        <v>-19</v>
      </c>
      <c r="AI248" s="6"/>
      <c r="AJ248" s="5" cm="1">
        <f t="array" ref="AJ248:AM248">decompose_poly(_xlfn.ANCHORARRAY(AE248),$E$3,2*Constants!$D$10,"low")</f>
        <v>6</v>
      </c>
      <c r="AK248" s="5">
        <v>0</v>
      </c>
      <c r="AL248" s="5">
        <v>-1</v>
      </c>
      <c r="AM248" s="5">
        <v>2</v>
      </c>
      <c r="AO248" s="33" t="str" cm="1">
        <f t="array" ref="AO248">InfinityNorm(Z248:AC249)&amp;"&gt;="&amp;Constants!$D$8-Constants!$D$16</f>
        <v>12&gt;=11</v>
      </c>
      <c r="AP248" s="33"/>
      <c r="AQ248" s="33" t="b" cm="1">
        <f t="array" ref="AQ248">NOT(OR(InfinityNorm(Z248:AC249)&gt;=Constants!$D$8-Constants!$D$16,InfinityNorm(AJ248:AM249)&gt;=Constants!$D$10-Constants!$D$16))</f>
        <v>0</v>
      </c>
      <c r="AR248" s="33"/>
      <c r="AS248" s="40">
        <f t="shared" ref="AS248" si="72">IF(AQ248,1,0)</f>
        <v>0</v>
      </c>
      <c r="AT248" s="1"/>
      <c r="AU248" s="1"/>
      <c r="AW248" s="1"/>
      <c r="AX248" s="1"/>
      <c r="AY248" s="1"/>
    </row>
    <row r="249" spans="2:51" ht="18" customHeight="1" x14ac:dyDescent="0.3">
      <c r="B249" s="33"/>
      <c r="C249" s="5" cm="1">
        <f t="array" ref="C249:F249">PRNG_rnd_poly(4,B248*2+1,Constants!$D$8)</f>
        <v>8</v>
      </c>
      <c r="D249" s="5">
        <v>-1</v>
      </c>
      <c r="E249" s="5">
        <v>10</v>
      </c>
      <c r="F249" s="5">
        <v>-7</v>
      </c>
      <c r="G249" s="6"/>
      <c r="H249" s="5">
        <v>21</v>
      </c>
      <c r="I249" s="5">
        <v>6</v>
      </c>
      <c r="J249" s="5">
        <v>22</v>
      </c>
      <c r="K249" s="5">
        <v>-15</v>
      </c>
      <c r="L249" s="6"/>
      <c r="M249" s="5" cm="1">
        <f t="array" ref="M249:P249">decompose_poly(H249:K249,$E$3,2*Constants!$D$10,"high")</f>
        <v>1</v>
      </c>
      <c r="N249" s="5">
        <v>0</v>
      </c>
      <c r="O249" s="5">
        <v>1</v>
      </c>
      <c r="P249" s="5">
        <v>2</v>
      </c>
      <c r="Q249" s="6"/>
      <c r="R249" s="11" t="str" cm="1">
        <f t="array" ref="R249">mm3_hash($V$3&amp;_xlfn.TEXTJOIN(",",TRUE,M248:P249))</f>
        <v>D04F042F</v>
      </c>
      <c r="S249" s="6"/>
      <c r="T249" s="6"/>
      <c r="U249" s="6"/>
      <c r="V249" s="6"/>
      <c r="W249" s="6"/>
      <c r="X249" s="6"/>
      <c r="Y249" s="6"/>
      <c r="Z249" s="5" cm="1">
        <f t="array" ref="Z249:AC249">polyadd(C249:F249,polymultdiv($F$11:$I$11,_xlfn.ANCHORARRAY(U248),_xlfn.ANCHORARRAY($J$3),$E$3),$E$3)</f>
        <v>10</v>
      </c>
      <c r="AA249" s="5">
        <v>0</v>
      </c>
      <c r="AB249" s="5">
        <v>10</v>
      </c>
      <c r="AC249" s="5">
        <v>-6</v>
      </c>
      <c r="AD249" s="6"/>
      <c r="AE249" s="5" cm="1">
        <f t="array" ref="AE249:AH249">polysub(H249:K249,polymultdiv(_xlfn.ANCHORARRAY(U248),$F$15:$I$15,_xlfn.ANCHORARRAY($J$3),$E$3),$E$3)</f>
        <v>22</v>
      </c>
      <c r="AF249" s="5">
        <v>7</v>
      </c>
      <c r="AG249" s="5">
        <v>23</v>
      </c>
      <c r="AH249" s="5">
        <v>-16</v>
      </c>
      <c r="AI249" s="6"/>
      <c r="AJ249" s="5" cm="1">
        <f t="array" ref="AJ249:AM249">decompose_poly(_xlfn.ANCHORARRAY(AE249),$E$3,2*Constants!$D$10,"low")</f>
        <v>2</v>
      </c>
      <c r="AK249" s="5">
        <v>7</v>
      </c>
      <c r="AL249" s="5">
        <v>3</v>
      </c>
      <c r="AM249" s="5">
        <v>5</v>
      </c>
      <c r="AO249" s="33" t="str" cm="1">
        <f t="array" ref="AO249">InfinityNorm(AJ248:AM249)&amp;"&gt;="&amp;Constants!$D$10-Constants!$D$16</f>
        <v>7&gt;=8</v>
      </c>
      <c r="AP249" s="33"/>
      <c r="AQ249" s="33"/>
      <c r="AR249" s="33"/>
      <c r="AS249" s="40"/>
      <c r="AT249" s="1"/>
      <c r="AU249" s="1"/>
      <c r="AW249" s="1"/>
      <c r="AX249" s="1"/>
      <c r="AY249" s="1"/>
    </row>
    <row r="250" spans="2:51" ht="18" customHeight="1" x14ac:dyDescent="0.3">
      <c r="AT250" s="1"/>
      <c r="AU250" s="1"/>
      <c r="AW250" s="1"/>
      <c r="AX250" s="1"/>
      <c r="AY250" s="1"/>
    </row>
    <row r="251" spans="2:51" ht="18" customHeight="1" x14ac:dyDescent="0.3">
      <c r="B251" s="33">
        <v>75</v>
      </c>
      <c r="C251" s="5" cm="1">
        <f t="array" ref="C251:F251">PRNG_rnd_poly(4,B251*2,Constants!$D$8)</f>
        <v>-11</v>
      </c>
      <c r="D251" s="5">
        <v>-9</v>
      </c>
      <c r="E251" s="5">
        <v>-1</v>
      </c>
      <c r="F251" s="5">
        <v>-7</v>
      </c>
      <c r="G251" s="6"/>
      <c r="H251" s="5" cm="1">
        <f t="array" ref="H251:K252">poly_mv_mult_div($F$6:$I$6,$K$6:$N$6,$F$7:$I$7,$K$7:$N$7,C251:F251,C252:F252,_xlfn.ANCHORARRAY($J$3),$E$3)</f>
        <v>30</v>
      </c>
      <c r="I251" s="5">
        <v>-16</v>
      </c>
      <c r="J251" s="5">
        <v>-28</v>
      </c>
      <c r="K251" s="5">
        <v>4</v>
      </c>
      <c r="L251" s="6"/>
      <c r="M251" s="5" cm="1">
        <f t="array" ref="M251:P251">decompose_poly(H251:K251,$E$3,2*Constants!$D$10,"high")</f>
        <v>1</v>
      </c>
      <c r="N251" s="5">
        <v>2</v>
      </c>
      <c r="O251" s="5">
        <v>2</v>
      </c>
      <c r="P251" s="5">
        <v>0</v>
      </c>
      <c r="Q251" s="6"/>
      <c r="R251" s="33" t="s">
        <v>14</v>
      </c>
      <c r="S251" s="33"/>
      <c r="T251" s="6"/>
      <c r="U251" s="5" cm="1">
        <f t="array" ref="U251:X251">SampleInBall(4,2,R252)</f>
        <v>1</v>
      </c>
      <c r="V251" s="5">
        <v>0</v>
      </c>
      <c r="W251" s="5">
        <v>-1</v>
      </c>
      <c r="X251" s="5">
        <v>0</v>
      </c>
      <c r="Y251" s="6"/>
      <c r="Z251" s="5" cm="1">
        <f t="array" ref="Z251:AC251">polyadd(C251:F251,polymultdiv($F$10:$I$10,_xlfn.ANCHORARRAY(U251),_xlfn.ANCHORARRAY($J$3),$E$3),$E$3)</f>
        <v>-11</v>
      </c>
      <c r="AA251" s="5">
        <v>-8</v>
      </c>
      <c r="AB251" s="5">
        <v>-1</v>
      </c>
      <c r="AC251" s="5">
        <v>-8</v>
      </c>
      <c r="AD251" s="6"/>
      <c r="AE251" s="5" cm="1">
        <f t="array" ref="AE251:AH251">polysub(H251:K251,polymultdiv(_xlfn.ANCHORARRAY(U251),$F$14:$I$14,_xlfn.ANCHORARRAY($J$3),$E$3),$E$3)</f>
        <v>28</v>
      </c>
      <c r="AF251" s="5">
        <v>-15</v>
      </c>
      <c r="AG251" s="5">
        <v>-28</v>
      </c>
      <c r="AH251" s="5">
        <v>3</v>
      </c>
      <c r="AI251" s="6"/>
      <c r="AJ251" s="5" cm="1">
        <f t="array" ref="AJ251:AM251">decompose_poly(_xlfn.ANCHORARRAY(AE251),$E$3,2*Constants!$D$10,"low")</f>
        <v>8</v>
      </c>
      <c r="AK251" s="5">
        <v>6</v>
      </c>
      <c r="AL251" s="5">
        <v>-7</v>
      </c>
      <c r="AM251" s="5">
        <v>3</v>
      </c>
      <c r="AO251" s="33" t="str" cm="1">
        <f t="array" ref="AO251">InfinityNorm(Z251:AC252)&amp;"&gt;="&amp;Constants!$D$8-Constants!$D$16</f>
        <v>11&gt;=11</v>
      </c>
      <c r="AP251" s="33"/>
      <c r="AQ251" s="33" t="b" cm="1">
        <f t="array" ref="AQ251">NOT(OR(InfinityNorm(Z251:AC252)&gt;=Constants!$D$8-Constants!$D$16,InfinityNorm(AJ251:AM252)&gt;=Constants!$D$10-Constants!$D$16))</f>
        <v>0</v>
      </c>
      <c r="AR251" s="33"/>
      <c r="AS251" s="40">
        <f t="shared" ref="AS251" si="73">IF(AQ251,1,0)</f>
        <v>0</v>
      </c>
      <c r="AT251" s="1"/>
      <c r="AU251" s="1"/>
      <c r="AW251" s="1"/>
      <c r="AX251" s="1"/>
      <c r="AY251" s="1"/>
    </row>
    <row r="252" spans="2:51" ht="18" customHeight="1" x14ac:dyDescent="0.3">
      <c r="B252" s="33"/>
      <c r="C252" s="5" cm="1">
        <f t="array" ref="C252:F252">PRNG_rnd_poly(4,B251*2+1,Constants!$D$8)</f>
        <v>8</v>
      </c>
      <c r="D252" s="5">
        <v>9</v>
      </c>
      <c r="E252" s="5">
        <v>5</v>
      </c>
      <c r="F252" s="5">
        <v>6</v>
      </c>
      <c r="G252" s="6"/>
      <c r="H252" s="5">
        <v>30</v>
      </c>
      <c r="I252" s="5">
        <v>-1</v>
      </c>
      <c r="J252" s="5">
        <v>13</v>
      </c>
      <c r="K252" s="5">
        <v>-5</v>
      </c>
      <c r="L252" s="6"/>
      <c r="M252" s="5" cm="1">
        <f t="array" ref="M252:P252">decompose_poly(H252:K252,$E$3,2*Constants!$D$10,"high")</f>
        <v>1</v>
      </c>
      <c r="N252" s="5">
        <v>0</v>
      </c>
      <c r="O252" s="5">
        <v>1</v>
      </c>
      <c r="P252" s="5">
        <v>0</v>
      </c>
      <c r="Q252" s="6"/>
      <c r="R252" s="11" t="str" cm="1">
        <f t="array" ref="R252">mm3_hash($V$3&amp;_xlfn.TEXTJOIN(",",TRUE,M251:P252))</f>
        <v>2A84147D</v>
      </c>
      <c r="S252" s="6"/>
      <c r="T252" s="6"/>
      <c r="U252" s="6"/>
      <c r="V252" s="6"/>
      <c r="W252" s="6"/>
      <c r="X252" s="6"/>
      <c r="Y252" s="6"/>
      <c r="Z252" s="5" cm="1">
        <f t="array" ref="Z252:AC252">polyadd(C252:F252,polymultdiv($F$11:$I$11,_xlfn.ANCHORARRAY(U251),_xlfn.ANCHORARRAY($J$3),$E$3),$E$3)</f>
        <v>9</v>
      </c>
      <c r="AA252" s="5">
        <v>9</v>
      </c>
      <c r="AB252" s="5">
        <v>6</v>
      </c>
      <c r="AC252" s="5">
        <v>4</v>
      </c>
      <c r="AD252" s="6"/>
      <c r="AE252" s="5" cm="1">
        <f t="array" ref="AE252:AH252">polysub(H252:K252,polymultdiv(_xlfn.ANCHORARRAY(U251),$F$15:$I$15,_xlfn.ANCHORARRAY($J$3),$E$3),$E$3)</f>
        <v>-30</v>
      </c>
      <c r="AF252" s="5">
        <v>0</v>
      </c>
      <c r="AG252" s="5">
        <v>12</v>
      </c>
      <c r="AH252" s="5">
        <v>-6</v>
      </c>
      <c r="AI252" s="6"/>
      <c r="AJ252" s="5" cm="1">
        <f t="array" ref="AJ252:AM252">decompose_poly(_xlfn.ANCHORARRAY(AE252),$E$3,2*Constants!$D$10,"low")</f>
        <v>-9</v>
      </c>
      <c r="AK252" s="5">
        <v>0</v>
      </c>
      <c r="AL252" s="5">
        <v>-8</v>
      </c>
      <c r="AM252" s="5">
        <v>-6</v>
      </c>
      <c r="AO252" s="33" t="str" cm="1">
        <f t="array" ref="AO252">InfinityNorm(AJ251:AM252)&amp;"&gt;="&amp;Constants!$D$10-Constants!$D$16</f>
        <v>9&gt;=8</v>
      </c>
      <c r="AP252" s="33"/>
      <c r="AQ252" s="33"/>
      <c r="AR252" s="33"/>
      <c r="AS252" s="40"/>
      <c r="AT252" s="1"/>
      <c r="AU252" s="1"/>
      <c r="AW252" s="1"/>
      <c r="AX252" s="1"/>
      <c r="AY252" s="1"/>
    </row>
    <row r="253" spans="2:51" ht="18" customHeight="1" x14ac:dyDescent="0.3">
      <c r="AT253" s="1"/>
      <c r="AU253" s="1"/>
      <c r="AW253" s="1"/>
      <c r="AX253" s="1"/>
      <c r="AY253" s="1"/>
    </row>
    <row r="254" spans="2:51" ht="18" customHeight="1" x14ac:dyDescent="0.3">
      <c r="B254" s="33">
        <v>76</v>
      </c>
      <c r="C254" s="5" cm="1">
        <f t="array" ref="C254:F254">PRNG_rnd_poly(4,B254*2,Constants!$D$8)</f>
        <v>7</v>
      </c>
      <c r="D254" s="5">
        <v>9</v>
      </c>
      <c r="E254" s="5">
        <v>-4</v>
      </c>
      <c r="F254" s="5">
        <v>10</v>
      </c>
      <c r="G254" s="6"/>
      <c r="H254" s="5" cm="1">
        <f t="array" ref="H254:K255">poly_mv_mult_div($F$6:$I$6,$K$6:$N$6,$F$7:$I$7,$K$7:$N$7,C254:F254,C255:F255,_xlfn.ANCHORARRAY($J$3),$E$3)</f>
        <v>6</v>
      </c>
      <c r="I254" s="5">
        <v>-26</v>
      </c>
      <c r="J254" s="5">
        <v>1</v>
      </c>
      <c r="K254" s="5">
        <v>30</v>
      </c>
      <c r="L254" s="6"/>
      <c r="M254" s="5" cm="1">
        <f t="array" ref="M254:P254">decompose_poly(H254:K254,$E$3,2*Constants!$D$10,"high")</f>
        <v>0</v>
      </c>
      <c r="N254" s="5">
        <v>2</v>
      </c>
      <c r="O254" s="5">
        <v>0</v>
      </c>
      <c r="P254" s="5">
        <v>1</v>
      </c>
      <c r="Q254" s="6"/>
      <c r="R254" s="33" t="s">
        <v>14</v>
      </c>
      <c r="S254" s="33"/>
      <c r="T254" s="6"/>
      <c r="U254" s="5" cm="1">
        <f t="array" ref="U254:X254">SampleInBall(4,2,R255)</f>
        <v>-1</v>
      </c>
      <c r="V254" s="5">
        <v>0</v>
      </c>
      <c r="W254" s="5">
        <v>0</v>
      </c>
      <c r="X254" s="5">
        <v>-1</v>
      </c>
      <c r="Y254" s="6"/>
      <c r="Z254" s="5" cm="1">
        <f t="array" ref="Z254:AC254">polyadd(C254:F254,polymultdiv($F$10:$I$10,_xlfn.ANCHORARRAY(U254),_xlfn.ANCHORARRAY($J$3),$E$3),$E$3)</f>
        <v>8</v>
      </c>
      <c r="AA254" s="5">
        <v>8</v>
      </c>
      <c r="AB254" s="5">
        <v>-4</v>
      </c>
      <c r="AC254" s="5">
        <v>10</v>
      </c>
      <c r="AD254" s="6"/>
      <c r="AE254" s="5" cm="1">
        <f t="array" ref="AE254:AH254">polysub(H254:K254,polymultdiv(_xlfn.ANCHORARRAY(U254),$F$14:$I$14,_xlfn.ANCHORARRAY($J$3),$E$3),$E$3)</f>
        <v>8</v>
      </c>
      <c r="AF254" s="5">
        <v>-28</v>
      </c>
      <c r="AG254" s="5">
        <v>2</v>
      </c>
      <c r="AH254" s="5">
        <v>-30</v>
      </c>
      <c r="AI254" s="6"/>
      <c r="AJ254" s="5" cm="1">
        <f t="array" ref="AJ254:AM254">decompose_poly(_xlfn.ANCHORARRAY(AE254),$E$3,2*Constants!$D$10,"low")</f>
        <v>8</v>
      </c>
      <c r="AK254" s="5">
        <v>-7</v>
      </c>
      <c r="AL254" s="5">
        <v>2</v>
      </c>
      <c r="AM254" s="5">
        <v>-9</v>
      </c>
      <c r="AO254" s="33" t="str" cm="1">
        <f t="array" ref="AO254">InfinityNorm(Z254:AC255)&amp;"&gt;="&amp;Constants!$D$8-Constants!$D$16</f>
        <v>13&gt;=11</v>
      </c>
      <c r="AP254" s="33"/>
      <c r="AQ254" s="33" t="b" cm="1">
        <f t="array" ref="AQ254">NOT(OR(InfinityNorm(Z254:AC255)&gt;=Constants!$D$8-Constants!$D$16,InfinityNorm(AJ254:AM255)&gt;=Constants!$D$10-Constants!$D$16))</f>
        <v>0</v>
      </c>
      <c r="AR254" s="33"/>
      <c r="AS254" s="40">
        <f t="shared" ref="AS254" si="74">IF(AQ254,1,0)</f>
        <v>0</v>
      </c>
      <c r="AT254" s="1"/>
      <c r="AU254" s="1"/>
      <c r="AW254" s="1"/>
      <c r="AX254" s="1"/>
      <c r="AY254" s="1"/>
    </row>
    <row r="255" spans="2:51" ht="18" customHeight="1" x14ac:dyDescent="0.3">
      <c r="B255" s="33"/>
      <c r="C255" s="5" cm="1">
        <f t="array" ref="C255:F255">PRNG_rnd_poly(4,B254*2+1,Constants!$D$8)</f>
        <v>-7</v>
      </c>
      <c r="D255" s="5">
        <v>0</v>
      </c>
      <c r="E255" s="5">
        <v>-11</v>
      </c>
      <c r="F255" s="5">
        <v>-3</v>
      </c>
      <c r="G255" s="6"/>
      <c r="H255" s="5">
        <v>-20</v>
      </c>
      <c r="I255" s="5">
        <v>13</v>
      </c>
      <c r="J255" s="5">
        <v>-26</v>
      </c>
      <c r="K255" s="5">
        <v>14</v>
      </c>
      <c r="L255" s="6"/>
      <c r="M255" s="5" cm="1">
        <f t="array" ref="M255:P255">decompose_poly(H255:K255,$E$3,2*Constants!$D$10,"high")</f>
        <v>2</v>
      </c>
      <c r="N255" s="5">
        <v>1</v>
      </c>
      <c r="O255" s="5">
        <v>2</v>
      </c>
      <c r="P255" s="5">
        <v>1</v>
      </c>
      <c r="Q255" s="6"/>
      <c r="R255" s="11" t="str" cm="1">
        <f t="array" ref="R255">mm3_hash($V$3&amp;_xlfn.TEXTJOIN(",",TRUE,M254:P255))</f>
        <v>08D5CEFA</v>
      </c>
      <c r="S255" s="6"/>
      <c r="T255" s="6"/>
      <c r="U255" s="6"/>
      <c r="V255" s="6"/>
      <c r="W255" s="6"/>
      <c r="X255" s="6"/>
      <c r="Y255" s="6"/>
      <c r="Z255" s="5" cm="1">
        <f t="array" ref="Z255:AC255">polyadd(C255:F255,polymultdiv($F$11:$I$11,_xlfn.ANCHORARRAY(U254),_xlfn.ANCHORARRAY($J$3),$E$3),$E$3)</f>
        <v>-6</v>
      </c>
      <c r="AA255" s="5">
        <v>0</v>
      </c>
      <c r="AB255" s="5">
        <v>-13</v>
      </c>
      <c r="AC255" s="5">
        <v>-2</v>
      </c>
      <c r="AD255" s="6"/>
      <c r="AE255" s="5" cm="1">
        <f t="array" ref="AE255:AH255">polysub(H255:K255,polymultdiv(_xlfn.ANCHORARRAY(U254),$F$15:$I$15,_xlfn.ANCHORARRAY($J$3),$E$3),$E$3)</f>
        <v>-20</v>
      </c>
      <c r="AF255" s="5">
        <v>12</v>
      </c>
      <c r="AG255" s="5">
        <v>-26</v>
      </c>
      <c r="AH255" s="5">
        <v>13</v>
      </c>
      <c r="AI255" s="6"/>
      <c r="AJ255" s="5" cm="1">
        <f t="array" ref="AJ255:AM255">decompose_poly(_xlfn.ANCHORARRAY(AE255),$E$3,2*Constants!$D$10,"low")</f>
        <v>1</v>
      </c>
      <c r="AK255" s="5">
        <v>-8</v>
      </c>
      <c r="AL255" s="5">
        <v>-5</v>
      </c>
      <c r="AM255" s="5">
        <v>-7</v>
      </c>
      <c r="AO255" s="33" t="str" cm="1">
        <f t="array" ref="AO255">InfinityNorm(AJ254:AM255)&amp;"&gt;="&amp;Constants!$D$10-Constants!$D$16</f>
        <v>9&gt;=8</v>
      </c>
      <c r="AP255" s="33"/>
      <c r="AQ255" s="33"/>
      <c r="AR255" s="33"/>
      <c r="AS255" s="40"/>
      <c r="AT255" s="1"/>
      <c r="AU255" s="1"/>
      <c r="AW255" s="1"/>
      <c r="AX255" s="1"/>
      <c r="AY255" s="1"/>
    </row>
    <row r="256" spans="2:51" ht="18" customHeight="1" x14ac:dyDescent="0.3">
      <c r="AT256" s="1"/>
      <c r="AU256" s="1"/>
      <c r="AW256" s="1"/>
      <c r="AX256" s="1"/>
      <c r="AY256" s="1"/>
    </row>
    <row r="257" spans="2:51" ht="18" customHeight="1" x14ac:dyDescent="0.3">
      <c r="B257" s="33">
        <v>77</v>
      </c>
      <c r="C257" s="5" cm="1">
        <f t="array" ref="C257:F257">PRNG_rnd_poly(4,B257*2,Constants!$D$8)</f>
        <v>-5</v>
      </c>
      <c r="D257" s="5">
        <v>-7</v>
      </c>
      <c r="E257" s="5">
        <v>-5</v>
      </c>
      <c r="F257" s="5">
        <v>-12</v>
      </c>
      <c r="G257" s="6"/>
      <c r="H257" s="5" cm="1">
        <f t="array" ref="H257:K258">poly_mv_mult_div($F$6:$I$6,$K$6:$N$6,$F$7:$I$7,$K$7:$N$7,C257:F257,C258:F258,_xlfn.ANCHORARRAY($J$3),$E$3)</f>
        <v>24</v>
      </c>
      <c r="I257" s="5">
        <v>22</v>
      </c>
      <c r="J257" s="5">
        <v>-15</v>
      </c>
      <c r="K257" s="5">
        <v>-19</v>
      </c>
      <c r="L257" s="6"/>
      <c r="M257" s="5" cm="1">
        <f t="array" ref="M257:P257">decompose_poly(H257:K257,$E$3,2*Constants!$D$10,"high")</f>
        <v>1</v>
      </c>
      <c r="N257" s="5">
        <v>1</v>
      </c>
      <c r="O257" s="5">
        <v>2</v>
      </c>
      <c r="P257" s="5">
        <v>2</v>
      </c>
      <c r="Q257" s="6"/>
      <c r="R257" s="33" t="s">
        <v>14</v>
      </c>
      <c r="S257" s="33"/>
      <c r="T257" s="6"/>
      <c r="U257" s="5" cm="1">
        <f t="array" ref="U257:X257">SampleInBall(4,2,R258)</f>
        <v>-1</v>
      </c>
      <c r="V257" s="5">
        <v>0</v>
      </c>
      <c r="W257" s="5">
        <v>0</v>
      </c>
      <c r="X257" s="5">
        <v>-1</v>
      </c>
      <c r="Y257" s="6"/>
      <c r="Z257" s="5" cm="1">
        <f t="array" ref="Z257:AC257">polyadd(C257:F257,polymultdiv($F$10:$I$10,_xlfn.ANCHORARRAY(U257),_xlfn.ANCHORARRAY($J$3),$E$3),$E$3)</f>
        <v>-4</v>
      </c>
      <c r="AA257" s="5">
        <v>-8</v>
      </c>
      <c r="AB257" s="5">
        <v>-5</v>
      </c>
      <c r="AC257" s="5">
        <v>-12</v>
      </c>
      <c r="AD257" s="6"/>
      <c r="AE257" s="5" cm="1">
        <f t="array" ref="AE257:AH257">polysub(H257:K257,polymultdiv(_xlfn.ANCHORARRAY(U257),$F$14:$I$14,_xlfn.ANCHORARRAY($J$3),$E$3),$E$3)</f>
        <v>26</v>
      </c>
      <c r="AF257" s="5">
        <v>20</v>
      </c>
      <c r="AG257" s="5">
        <v>-14</v>
      </c>
      <c r="AH257" s="5">
        <v>-18</v>
      </c>
      <c r="AI257" s="6"/>
      <c r="AJ257" s="5" cm="1">
        <f t="array" ref="AJ257:AM257">decompose_poly(_xlfn.ANCHORARRAY(AE257),$E$3,2*Constants!$D$10,"low")</f>
        <v>6</v>
      </c>
      <c r="AK257" s="5">
        <v>0</v>
      </c>
      <c r="AL257" s="5">
        <v>7</v>
      </c>
      <c r="AM257" s="5">
        <v>3</v>
      </c>
      <c r="AO257" s="33" t="str" cm="1">
        <f t="array" ref="AO257">InfinityNorm(Z257:AC258)&amp;"&gt;="&amp;Constants!$D$8-Constants!$D$16</f>
        <v>12&gt;=11</v>
      </c>
      <c r="AP257" s="33"/>
      <c r="AQ257" s="33" t="b" cm="1">
        <f t="array" ref="AQ257">NOT(OR(InfinityNorm(Z257:AC258)&gt;=Constants!$D$8-Constants!$D$16,InfinityNorm(AJ257:AM258)&gt;=Constants!$D$10-Constants!$D$16))</f>
        <v>0</v>
      </c>
      <c r="AR257" s="33"/>
      <c r="AS257" s="40">
        <f t="shared" ref="AS257" si="75">IF(AQ257,1,0)</f>
        <v>0</v>
      </c>
      <c r="AT257" s="1"/>
      <c r="AU257" s="1"/>
      <c r="AW257" s="1"/>
      <c r="AX257" s="1"/>
      <c r="AY257" s="1"/>
    </row>
    <row r="258" spans="2:51" ht="18" customHeight="1" x14ac:dyDescent="0.3">
      <c r="B258" s="33"/>
      <c r="C258" s="5" cm="1">
        <f t="array" ref="C258:F258">PRNG_rnd_poly(4,B257*2+1,Constants!$D$8)</f>
        <v>-2</v>
      </c>
      <c r="D258" s="5">
        <v>4</v>
      </c>
      <c r="E258" s="5">
        <v>-10</v>
      </c>
      <c r="F258" s="5">
        <v>-4</v>
      </c>
      <c r="G258" s="6"/>
      <c r="H258" s="5">
        <v>-2</v>
      </c>
      <c r="I258" s="5">
        <v>-15</v>
      </c>
      <c r="J258" s="5">
        <v>-30</v>
      </c>
      <c r="K258" s="5">
        <v>-15</v>
      </c>
      <c r="L258" s="6"/>
      <c r="M258" s="5" cm="1">
        <f t="array" ref="M258:P258">decompose_poly(H258:K258,$E$3,2*Constants!$D$10,"high")</f>
        <v>0</v>
      </c>
      <c r="N258" s="5">
        <v>2</v>
      </c>
      <c r="O258" s="5">
        <v>2</v>
      </c>
      <c r="P258" s="5">
        <v>2</v>
      </c>
      <c r="Q258" s="6"/>
      <c r="R258" s="11" t="str" cm="1">
        <f t="array" ref="R258">mm3_hash($V$3&amp;_xlfn.TEXTJOIN(",",TRUE,M257:P258))</f>
        <v>45D88F80</v>
      </c>
      <c r="S258" s="6"/>
      <c r="T258" s="6"/>
      <c r="U258" s="6"/>
      <c r="V258" s="6"/>
      <c r="W258" s="6"/>
      <c r="X258" s="6"/>
      <c r="Y258" s="6"/>
      <c r="Z258" s="5" cm="1">
        <f t="array" ref="Z258:AC258">polyadd(C258:F258,polymultdiv($F$11:$I$11,_xlfn.ANCHORARRAY(U257),_xlfn.ANCHORARRAY($J$3),$E$3),$E$3)</f>
        <v>-1</v>
      </c>
      <c r="AA258" s="5">
        <v>4</v>
      </c>
      <c r="AB258" s="5">
        <v>-12</v>
      </c>
      <c r="AC258" s="5">
        <v>-3</v>
      </c>
      <c r="AD258" s="6"/>
      <c r="AE258" s="5" cm="1">
        <f t="array" ref="AE258:AH258">polysub(H258:K258,polymultdiv(_xlfn.ANCHORARRAY(U257),$F$15:$I$15,_xlfn.ANCHORARRAY($J$3),$E$3),$E$3)</f>
        <v>-2</v>
      </c>
      <c r="AF258" s="5">
        <v>-16</v>
      </c>
      <c r="AG258" s="5">
        <v>-30</v>
      </c>
      <c r="AH258" s="5">
        <v>-16</v>
      </c>
      <c r="AI258" s="6"/>
      <c r="AJ258" s="5" cm="1">
        <f t="array" ref="AJ258:AM258">decompose_poly(_xlfn.ANCHORARRAY(AE258),$E$3,2*Constants!$D$10,"low")</f>
        <v>-2</v>
      </c>
      <c r="AK258" s="5">
        <v>5</v>
      </c>
      <c r="AL258" s="5">
        <v>-9</v>
      </c>
      <c r="AM258" s="5">
        <v>5</v>
      </c>
      <c r="AO258" s="33" t="str" cm="1">
        <f t="array" ref="AO258">InfinityNorm(AJ257:AM258)&amp;"&gt;="&amp;Constants!$D$10-Constants!$D$16</f>
        <v>9&gt;=8</v>
      </c>
      <c r="AP258" s="33"/>
      <c r="AQ258" s="33"/>
      <c r="AR258" s="33"/>
      <c r="AS258" s="40"/>
      <c r="AT258" s="1"/>
      <c r="AU258" s="1"/>
      <c r="AW258" s="1"/>
      <c r="AX258" s="1"/>
      <c r="AY258" s="1"/>
    </row>
    <row r="259" spans="2:51" ht="18" customHeight="1" x14ac:dyDescent="0.3">
      <c r="AT259" s="1"/>
      <c r="AU259" s="1"/>
      <c r="AW259" s="1"/>
      <c r="AX259" s="1"/>
      <c r="AY259" s="1"/>
    </row>
    <row r="260" spans="2:51" ht="18" customHeight="1" x14ac:dyDescent="0.3">
      <c r="B260" s="33">
        <v>78</v>
      </c>
      <c r="C260" s="5" cm="1">
        <f t="array" ref="C260:F260">PRNG_rnd_poly(4,B260*2,Constants!$D$8)</f>
        <v>1</v>
      </c>
      <c r="D260" s="5">
        <v>-5</v>
      </c>
      <c r="E260" s="5">
        <v>6</v>
      </c>
      <c r="F260" s="5">
        <v>-11</v>
      </c>
      <c r="G260" s="6"/>
      <c r="H260" s="5" cm="1">
        <f t="array" ref="H260:K261">poly_mv_mult_div($F$6:$I$6,$K$6:$N$6,$F$7:$I$7,$K$7:$N$7,C260:F260,C261:F261,_xlfn.ANCHORARRAY($J$3),$E$3)</f>
        <v>-24</v>
      </c>
      <c r="I260" s="5">
        <v>-9</v>
      </c>
      <c r="J260" s="5">
        <v>-8</v>
      </c>
      <c r="K260" s="5">
        <v>-24</v>
      </c>
      <c r="L260" s="6"/>
      <c r="M260" s="5" cm="1">
        <f t="array" ref="M260:P260">decompose_poly(H260:K260,$E$3,2*Constants!$D$10,"high")</f>
        <v>2</v>
      </c>
      <c r="N260" s="5">
        <v>0</v>
      </c>
      <c r="O260" s="5">
        <v>0</v>
      </c>
      <c r="P260" s="5">
        <v>2</v>
      </c>
      <c r="Q260" s="6"/>
      <c r="R260" s="33" t="s">
        <v>14</v>
      </c>
      <c r="S260" s="33"/>
      <c r="T260" s="6"/>
      <c r="U260" s="5" cm="1">
        <f t="array" ref="U260:X260">SampleInBall(4,2,R261)</f>
        <v>1</v>
      </c>
      <c r="V260" s="5">
        <v>0</v>
      </c>
      <c r="W260" s="5">
        <v>1</v>
      </c>
      <c r="X260" s="5">
        <v>0</v>
      </c>
      <c r="Y260" s="6"/>
      <c r="Z260" s="5" cm="1">
        <f t="array" ref="Z260:AC260">polyadd(C260:F260,polymultdiv($F$10:$I$10,_xlfn.ANCHORARRAY(U260),_xlfn.ANCHORARRAY($J$3),$E$3),$E$3)</f>
        <v>1</v>
      </c>
      <c r="AA260" s="5">
        <v>-4</v>
      </c>
      <c r="AB260" s="5">
        <v>6</v>
      </c>
      <c r="AC260" s="5">
        <v>-10</v>
      </c>
      <c r="AD260" s="6"/>
      <c r="AE260" s="5" cm="1">
        <f t="array" ref="AE260:AH260">polysub(H260:K260,polymultdiv(_xlfn.ANCHORARRAY(U260),$F$14:$I$14,_xlfn.ANCHORARRAY($J$3),$E$3),$E$3)</f>
        <v>-24</v>
      </c>
      <c r="AF260" s="5">
        <v>-8</v>
      </c>
      <c r="AG260" s="5">
        <v>-10</v>
      </c>
      <c r="AH260" s="5">
        <v>-23</v>
      </c>
      <c r="AI260" s="6"/>
      <c r="AJ260" s="5" cm="1">
        <f t="array" ref="AJ260:AM260">decompose_poly(_xlfn.ANCHORARRAY(AE260),$E$3,2*Constants!$D$10,"low")</f>
        <v>-3</v>
      </c>
      <c r="AK260" s="5">
        <v>-8</v>
      </c>
      <c r="AL260" s="5">
        <v>-10</v>
      </c>
      <c r="AM260" s="5">
        <v>-2</v>
      </c>
      <c r="AO260" s="33" t="str" cm="1">
        <f t="array" ref="AO260">InfinityNorm(Z260:AC261)&amp;"&gt;="&amp;Constants!$D$8-Constants!$D$16</f>
        <v>14&gt;=11</v>
      </c>
      <c r="AP260" s="33"/>
      <c r="AQ260" s="33" t="b" cm="1">
        <f t="array" ref="AQ260">NOT(OR(InfinityNorm(Z260:AC261)&gt;=Constants!$D$8-Constants!$D$16,InfinityNorm(AJ260:AM261)&gt;=Constants!$D$10-Constants!$D$16))</f>
        <v>0</v>
      </c>
      <c r="AR260" s="33"/>
      <c r="AS260" s="40">
        <f t="shared" ref="AS260" si="76">IF(AQ260,1,0)</f>
        <v>0</v>
      </c>
      <c r="AT260" s="1"/>
      <c r="AU260" s="1"/>
      <c r="AW260" s="1"/>
      <c r="AX260" s="1"/>
      <c r="AY260" s="1"/>
    </row>
    <row r="261" spans="2:51" ht="18" customHeight="1" x14ac:dyDescent="0.3">
      <c r="B261" s="33"/>
      <c r="C261" s="5" cm="1">
        <f t="array" ref="C261:F261">PRNG_rnd_poly(4,B260*2+1,Constants!$D$8)</f>
        <v>-6</v>
      </c>
      <c r="D261" s="5">
        <v>12</v>
      </c>
      <c r="E261" s="5">
        <v>-9</v>
      </c>
      <c r="F261" s="5">
        <v>1</v>
      </c>
      <c r="G261" s="6"/>
      <c r="H261" s="5">
        <v>-19</v>
      </c>
      <c r="I261" s="5">
        <v>-26</v>
      </c>
      <c r="J261" s="5">
        <v>21</v>
      </c>
      <c r="K261" s="5">
        <v>2</v>
      </c>
      <c r="L261" s="6"/>
      <c r="M261" s="5" cm="1">
        <f t="array" ref="M261:P261">decompose_poly(H261:K261,$E$3,2*Constants!$D$10,"high")</f>
        <v>2</v>
      </c>
      <c r="N261" s="5">
        <v>2</v>
      </c>
      <c r="O261" s="5">
        <v>1</v>
      </c>
      <c r="P261" s="5">
        <v>0</v>
      </c>
      <c r="Q261" s="6"/>
      <c r="R261" s="11" t="str" cm="1">
        <f t="array" ref="R261">mm3_hash($V$3&amp;_xlfn.TEXTJOIN(",",TRUE,M260:P261))</f>
        <v>04159E85</v>
      </c>
      <c r="S261" s="6"/>
      <c r="T261" s="6"/>
      <c r="U261" s="6"/>
      <c r="V261" s="6"/>
      <c r="W261" s="6"/>
      <c r="X261" s="6"/>
      <c r="Y261" s="6"/>
      <c r="Z261" s="5" cm="1">
        <f t="array" ref="Z261:AC261">polyadd(C261:F261,polymultdiv($F$11:$I$11,_xlfn.ANCHORARRAY(U260),_xlfn.ANCHORARRAY($J$3),$E$3),$E$3)</f>
        <v>-7</v>
      </c>
      <c r="AA261" s="5">
        <v>14</v>
      </c>
      <c r="AB261" s="5">
        <v>-8</v>
      </c>
      <c r="AC261" s="5">
        <v>1</v>
      </c>
      <c r="AD261" s="6"/>
      <c r="AE261" s="5" cm="1">
        <f t="array" ref="AE261:AH261">polysub(H261:K261,polymultdiv(_xlfn.ANCHORARRAY(U260),$F$15:$I$15,_xlfn.ANCHORARRAY($J$3),$E$3),$E$3)</f>
        <v>-18</v>
      </c>
      <c r="AF261" s="5">
        <v>-25</v>
      </c>
      <c r="AG261" s="5">
        <v>22</v>
      </c>
      <c r="AH261" s="5">
        <v>3</v>
      </c>
      <c r="AI261" s="6"/>
      <c r="AJ261" s="5" cm="1">
        <f t="array" ref="AJ261:AM261">decompose_poly(_xlfn.ANCHORARRAY(AE261),$E$3,2*Constants!$D$10,"low")</f>
        <v>3</v>
      </c>
      <c r="AK261" s="5">
        <v>-4</v>
      </c>
      <c r="AL261" s="5">
        <v>2</v>
      </c>
      <c r="AM261" s="5">
        <v>3</v>
      </c>
      <c r="AO261" s="33" t="str" cm="1">
        <f t="array" ref="AO261">InfinityNorm(AJ260:AM261)&amp;"&gt;="&amp;Constants!$D$10-Constants!$D$16</f>
        <v>10&gt;=8</v>
      </c>
      <c r="AP261" s="33"/>
      <c r="AQ261" s="33"/>
      <c r="AR261" s="33"/>
      <c r="AS261" s="40"/>
      <c r="AT261" s="1"/>
      <c r="AU261" s="1"/>
      <c r="AW261" s="1"/>
      <c r="AX261" s="1"/>
      <c r="AY261" s="1"/>
    </row>
    <row r="262" spans="2:51" ht="18" customHeight="1" x14ac:dyDescent="0.3">
      <c r="AT262" s="1"/>
      <c r="AU262" s="1"/>
      <c r="AW262" s="1"/>
      <c r="AX262" s="1"/>
      <c r="AY262" s="1"/>
    </row>
    <row r="263" spans="2:51" ht="18" customHeight="1" x14ac:dyDescent="0.3">
      <c r="B263" s="33">
        <v>79</v>
      </c>
      <c r="C263" s="5" cm="1">
        <f t="array" ref="C263:F263">PRNG_rnd_poly(4,B263*2,Constants!$D$8)</f>
        <v>5</v>
      </c>
      <c r="D263" s="5">
        <v>9</v>
      </c>
      <c r="E263" s="5">
        <v>7</v>
      </c>
      <c r="F263" s="5">
        <v>11</v>
      </c>
      <c r="G263" s="6"/>
      <c r="H263" s="5" cm="1">
        <f t="array" ref="H263:K264">poly_mv_mult_div($F$6:$I$6,$K$6:$N$6,$F$7:$I$7,$K$7:$N$7,C263:F263,C264:F264,_xlfn.ANCHORARRAY($J$3),$E$3)</f>
        <v>3</v>
      </c>
      <c r="I263" s="5">
        <v>-19</v>
      </c>
      <c r="J263" s="5">
        <v>-29</v>
      </c>
      <c r="K263" s="5">
        <v>-8</v>
      </c>
      <c r="L263" s="6"/>
      <c r="M263" s="5" cm="1">
        <f t="array" ref="M263:P263">decompose_poly(H263:K263,$E$3,2*Constants!$D$10,"high")</f>
        <v>0</v>
      </c>
      <c r="N263" s="5">
        <v>2</v>
      </c>
      <c r="O263" s="5">
        <v>2</v>
      </c>
      <c r="P263" s="5">
        <v>0</v>
      </c>
      <c r="Q263" s="6"/>
      <c r="R263" s="33" t="s">
        <v>14</v>
      </c>
      <c r="S263" s="33"/>
      <c r="T263" s="6"/>
      <c r="U263" s="5" cm="1">
        <f t="array" ref="U263:X263">SampleInBall(4,2,R264)</f>
        <v>0</v>
      </c>
      <c r="V263" s="5">
        <v>-1</v>
      </c>
      <c r="W263" s="5">
        <v>1</v>
      </c>
      <c r="X263" s="5">
        <v>0</v>
      </c>
      <c r="Y263" s="6"/>
      <c r="Z263" s="5" cm="1">
        <f t="array" ref="Z263:AC263">polyadd(C263:F263,polymultdiv($F$10:$I$10,_xlfn.ANCHORARRAY(U263),_xlfn.ANCHORARRAY($J$3),$E$3),$E$3)</f>
        <v>5</v>
      </c>
      <c r="AA263" s="5">
        <v>9</v>
      </c>
      <c r="AB263" s="5">
        <v>6</v>
      </c>
      <c r="AC263" s="5">
        <v>12</v>
      </c>
      <c r="AD263" s="6"/>
      <c r="AE263" s="5" cm="1">
        <f t="array" ref="AE263:AH263">polysub(H263:K263,polymultdiv(_xlfn.ANCHORARRAY(U263),$F$14:$I$14,_xlfn.ANCHORARRAY($J$3),$E$3),$E$3)</f>
        <v>4</v>
      </c>
      <c r="AF263" s="5">
        <v>-18</v>
      </c>
      <c r="AG263" s="5">
        <v>30</v>
      </c>
      <c r="AH263" s="5">
        <v>-6</v>
      </c>
      <c r="AI263" s="6"/>
      <c r="AJ263" s="5" cm="1">
        <f t="array" ref="AJ263:AM263">decompose_poly(_xlfn.ANCHORARRAY(AE263),$E$3,2*Constants!$D$10,"low")</f>
        <v>4</v>
      </c>
      <c r="AK263" s="5">
        <v>3</v>
      </c>
      <c r="AL263" s="5">
        <v>10</v>
      </c>
      <c r="AM263" s="5">
        <v>-6</v>
      </c>
      <c r="AO263" s="33" t="str" cm="1">
        <f t="array" ref="AO263">InfinityNorm(Z263:AC264)&amp;"&gt;="&amp;Constants!$D$8-Constants!$D$16</f>
        <v>12&gt;=11</v>
      </c>
      <c r="AP263" s="33"/>
      <c r="AQ263" s="33" t="b" cm="1">
        <f t="array" ref="AQ263">NOT(OR(InfinityNorm(Z263:AC264)&gt;=Constants!$D$8-Constants!$D$16,InfinityNorm(AJ263:AM264)&gt;=Constants!$D$10-Constants!$D$16))</f>
        <v>0</v>
      </c>
      <c r="AR263" s="33"/>
      <c r="AS263" s="40">
        <f t="shared" ref="AS263" si="77">IF(AQ263,1,0)</f>
        <v>0</v>
      </c>
      <c r="AT263" s="1"/>
      <c r="AU263" s="1"/>
      <c r="AW263" s="1"/>
      <c r="AX263" s="1"/>
      <c r="AY263" s="1"/>
    </row>
    <row r="264" spans="2:51" ht="18" customHeight="1" x14ac:dyDescent="0.3">
      <c r="B264" s="33"/>
      <c r="C264" s="5" cm="1">
        <f t="array" ref="C264:F264">PRNG_rnd_poly(4,B263*2+1,Constants!$D$8)</f>
        <v>12</v>
      </c>
      <c r="D264" s="5">
        <v>-5</v>
      </c>
      <c r="E264" s="5">
        <v>-5</v>
      </c>
      <c r="F264" s="5">
        <v>-6</v>
      </c>
      <c r="G264" s="6"/>
      <c r="H264" s="5">
        <v>-20</v>
      </c>
      <c r="I264" s="5">
        <v>-13</v>
      </c>
      <c r="J264" s="5">
        <v>-21</v>
      </c>
      <c r="K264" s="5">
        <v>-1</v>
      </c>
      <c r="L264" s="6"/>
      <c r="M264" s="5" cm="1">
        <f t="array" ref="M264:P264">decompose_poly(H264:K264,$E$3,2*Constants!$D$10,"high")</f>
        <v>2</v>
      </c>
      <c r="N264" s="5">
        <v>2</v>
      </c>
      <c r="O264" s="5">
        <v>2</v>
      </c>
      <c r="P264" s="5">
        <v>0</v>
      </c>
      <c r="Q264" s="6"/>
      <c r="R264" s="11" t="str" cm="1">
        <f t="array" ref="R264">mm3_hash($V$3&amp;_xlfn.TEXTJOIN(",",TRUE,M263:P264))</f>
        <v>7B1E8573</v>
      </c>
      <c r="S264" s="6"/>
      <c r="T264" s="6"/>
      <c r="U264" s="6"/>
      <c r="V264" s="6"/>
      <c r="W264" s="6"/>
      <c r="X264" s="6"/>
      <c r="Y264" s="6"/>
      <c r="Z264" s="5" cm="1">
        <f t="array" ref="Z264:AC264">polyadd(C264:F264,polymultdiv($F$11:$I$11,_xlfn.ANCHORARRAY(U263),_xlfn.ANCHORARRAY($J$3),$E$3),$E$3)</f>
        <v>10</v>
      </c>
      <c r="AA264" s="5">
        <v>-4</v>
      </c>
      <c r="AB264" s="5">
        <v>-6</v>
      </c>
      <c r="AC264" s="5">
        <v>-6</v>
      </c>
      <c r="AD264" s="6"/>
      <c r="AE264" s="5" cm="1">
        <f t="array" ref="AE264:AH264">polysub(H264:K264,polymultdiv(_xlfn.ANCHORARRAY(U263),$F$15:$I$15,_xlfn.ANCHORARRAY($J$3),$E$3),$E$3)</f>
        <v>-20</v>
      </c>
      <c r="AF264" s="5">
        <v>-14</v>
      </c>
      <c r="AG264" s="5">
        <v>-21</v>
      </c>
      <c r="AH264" s="5">
        <v>0</v>
      </c>
      <c r="AI264" s="6"/>
      <c r="AJ264" s="5" cm="1">
        <f t="array" ref="AJ264:AM264">decompose_poly(_xlfn.ANCHORARRAY(AE264),$E$3,2*Constants!$D$10,"low")</f>
        <v>1</v>
      </c>
      <c r="AK264" s="5">
        <v>7</v>
      </c>
      <c r="AL264" s="5">
        <v>0</v>
      </c>
      <c r="AM264" s="5">
        <v>0</v>
      </c>
      <c r="AO264" s="33" t="str" cm="1">
        <f t="array" ref="AO264">InfinityNorm(AJ263:AM264)&amp;"&gt;="&amp;Constants!$D$10-Constants!$D$16</f>
        <v>10&gt;=8</v>
      </c>
      <c r="AP264" s="33"/>
      <c r="AQ264" s="33"/>
      <c r="AR264" s="33"/>
      <c r="AS264" s="40"/>
      <c r="AT264" s="1"/>
      <c r="AU264" s="1"/>
      <c r="AW264" s="1"/>
      <c r="AX264" s="1"/>
      <c r="AY264" s="1"/>
    </row>
    <row r="265" spans="2:51" ht="18" customHeight="1" x14ac:dyDescent="0.3">
      <c r="AT265" s="1"/>
      <c r="AU265" s="1"/>
      <c r="AW265" s="1"/>
      <c r="AX265" s="1"/>
      <c r="AY265" s="1"/>
    </row>
    <row r="266" spans="2:51" ht="18" customHeight="1" x14ac:dyDescent="0.3">
      <c r="B266" s="33">
        <v>80</v>
      </c>
      <c r="C266" s="5" cm="1">
        <f t="array" ref="C266:F266">PRNG_rnd_poly(4,B266*2,Constants!$D$8)</f>
        <v>-4</v>
      </c>
      <c r="D266" s="5">
        <v>8</v>
      </c>
      <c r="E266" s="5">
        <v>7</v>
      </c>
      <c r="F266" s="5">
        <v>12</v>
      </c>
      <c r="G266" s="6"/>
      <c r="H266" s="5" cm="1">
        <f t="array" ref="H266:K267">poly_mv_mult_div($F$6:$I$6,$K$6:$N$6,$F$7:$I$7,$K$7:$N$7,C266:F266,C267:F267,_xlfn.ANCHORARRAY($J$3),$E$3)</f>
        <v>-24</v>
      </c>
      <c r="I266" s="5">
        <v>-4</v>
      </c>
      <c r="J266" s="5">
        <v>4</v>
      </c>
      <c r="K266" s="5">
        <v>-10</v>
      </c>
      <c r="L266" s="6"/>
      <c r="M266" s="5" cm="1">
        <f t="array" ref="M266:P266">decompose_poly(H266:K266,$E$3,2*Constants!$D$10,"high")</f>
        <v>2</v>
      </c>
      <c r="N266" s="5">
        <v>0</v>
      </c>
      <c r="O266" s="5">
        <v>0</v>
      </c>
      <c r="P266" s="5">
        <v>0</v>
      </c>
      <c r="Q266" s="6"/>
      <c r="R266" s="33" t="s">
        <v>14</v>
      </c>
      <c r="S266" s="33"/>
      <c r="T266" s="6"/>
      <c r="U266" s="5" cm="1">
        <f t="array" ref="U266:X266">SampleInBall(4,2,R267)</f>
        <v>0</v>
      </c>
      <c r="V266" s="5">
        <v>-1</v>
      </c>
      <c r="W266" s="5">
        <v>0</v>
      </c>
      <c r="X266" s="5">
        <v>-1</v>
      </c>
      <c r="Y266" s="6"/>
      <c r="Z266" s="5" cm="1">
        <f t="array" ref="Z266:AC266">polyadd(C266:F266,polymultdiv($F$10:$I$10,_xlfn.ANCHORARRAY(U266),_xlfn.ANCHORARRAY($J$3),$E$3),$E$3)</f>
        <v>-3</v>
      </c>
      <c r="AA266" s="5">
        <v>8</v>
      </c>
      <c r="AB266" s="5">
        <v>6</v>
      </c>
      <c r="AC266" s="5">
        <v>12</v>
      </c>
      <c r="AD266" s="6"/>
      <c r="AE266" s="5" cm="1">
        <f t="array" ref="AE266:AH266">polysub(H266:K266,polymultdiv(_xlfn.ANCHORARRAY(U266),$F$14:$I$14,_xlfn.ANCHORARRAY($J$3),$E$3),$E$3)</f>
        <v>-23</v>
      </c>
      <c r="AF266" s="5">
        <v>-4</v>
      </c>
      <c r="AG266" s="5">
        <v>3</v>
      </c>
      <c r="AH266" s="5">
        <v>-8</v>
      </c>
      <c r="AI266" s="6"/>
      <c r="AJ266" s="5" cm="1">
        <f t="array" ref="AJ266:AM266">decompose_poly(_xlfn.ANCHORARRAY(AE266),$E$3,2*Constants!$D$10,"low")</f>
        <v>-2</v>
      </c>
      <c r="AK266" s="5">
        <v>-4</v>
      </c>
      <c r="AL266" s="5">
        <v>3</v>
      </c>
      <c r="AM266" s="5">
        <v>-8</v>
      </c>
      <c r="AO266" s="33" t="str" cm="1">
        <f t="array" ref="AO266">InfinityNorm(Z266:AC267)&amp;"&gt;="&amp;Constants!$D$8-Constants!$D$16</f>
        <v>12&gt;=11</v>
      </c>
      <c r="AP266" s="33"/>
      <c r="AQ266" s="33" t="b" cm="1">
        <f t="array" ref="AQ266">NOT(OR(InfinityNorm(Z266:AC267)&gt;=Constants!$D$8-Constants!$D$16,InfinityNorm(AJ266:AM267)&gt;=Constants!$D$10-Constants!$D$16))</f>
        <v>0</v>
      </c>
      <c r="AR266" s="33"/>
      <c r="AS266" s="40">
        <f t="shared" ref="AS266" si="78">IF(AQ266,1,0)</f>
        <v>0</v>
      </c>
      <c r="AT266" s="1"/>
      <c r="AU266" s="1"/>
      <c r="AW266" s="1"/>
      <c r="AX266" s="1"/>
      <c r="AY266" s="1"/>
    </row>
    <row r="267" spans="2:51" ht="18" customHeight="1" x14ac:dyDescent="0.3">
      <c r="B267" s="33"/>
      <c r="C267" s="5" cm="1">
        <f t="array" ref="C267:F267">PRNG_rnd_poly(4,B266*2+1,Constants!$D$8)</f>
        <v>7</v>
      </c>
      <c r="D267" s="5">
        <v>7</v>
      </c>
      <c r="E267" s="5">
        <v>-2</v>
      </c>
      <c r="F267" s="5">
        <v>-5</v>
      </c>
      <c r="G267" s="6"/>
      <c r="H267" s="5">
        <v>-1</v>
      </c>
      <c r="I267" s="5">
        <v>-27</v>
      </c>
      <c r="J267" s="5">
        <v>22</v>
      </c>
      <c r="K267" s="5">
        <v>14</v>
      </c>
      <c r="L267" s="6"/>
      <c r="M267" s="5" cm="1">
        <f t="array" ref="M267:P267">decompose_poly(H267:K267,$E$3,2*Constants!$D$10,"high")</f>
        <v>0</v>
      </c>
      <c r="N267" s="5">
        <v>2</v>
      </c>
      <c r="O267" s="5">
        <v>1</v>
      </c>
      <c r="P267" s="5">
        <v>1</v>
      </c>
      <c r="Q267" s="6"/>
      <c r="R267" s="11" t="str" cm="1">
        <f t="array" ref="R267">mm3_hash($V$3&amp;_xlfn.TEXTJOIN(",",TRUE,M266:P267))</f>
        <v>1373C1D1</v>
      </c>
      <c r="S267" s="6"/>
      <c r="T267" s="6"/>
      <c r="U267" s="6"/>
      <c r="V267" s="6"/>
      <c r="W267" s="6"/>
      <c r="X267" s="6"/>
      <c r="Y267" s="6"/>
      <c r="Z267" s="5" cm="1">
        <f t="array" ref="Z267:AC267">polyadd(C267:F267,polymultdiv($F$11:$I$11,_xlfn.ANCHORARRAY(U266),_xlfn.ANCHORARRAY($J$3),$E$3),$E$3)</f>
        <v>7</v>
      </c>
      <c r="AA267" s="5">
        <v>8</v>
      </c>
      <c r="AB267" s="5">
        <v>-4</v>
      </c>
      <c r="AC267" s="5">
        <v>-6</v>
      </c>
      <c r="AD267" s="6"/>
      <c r="AE267" s="5" cm="1">
        <f t="array" ref="AE267:AH267">polysub(H267:K267,polymultdiv(_xlfn.ANCHORARRAY(U266),$F$15:$I$15,_xlfn.ANCHORARRAY($J$3),$E$3),$E$3)</f>
        <v>0</v>
      </c>
      <c r="AF267" s="5">
        <v>-28</v>
      </c>
      <c r="AG267" s="5">
        <v>21</v>
      </c>
      <c r="AH267" s="5">
        <v>13</v>
      </c>
      <c r="AI267" s="6"/>
      <c r="AJ267" s="5" cm="1">
        <f t="array" ref="AJ267:AM267">decompose_poly(_xlfn.ANCHORARRAY(AE267),$E$3,2*Constants!$D$10,"low")</f>
        <v>0</v>
      </c>
      <c r="AK267" s="5">
        <v>-7</v>
      </c>
      <c r="AL267" s="5">
        <v>1</v>
      </c>
      <c r="AM267" s="5">
        <v>-7</v>
      </c>
      <c r="AO267" s="33" t="str" cm="1">
        <f t="array" ref="AO267">InfinityNorm(AJ266:AM267)&amp;"&gt;="&amp;Constants!$D$10-Constants!$D$16</f>
        <v>8&gt;=8</v>
      </c>
      <c r="AP267" s="33"/>
      <c r="AQ267" s="33"/>
      <c r="AR267" s="33"/>
      <c r="AS267" s="40"/>
      <c r="AT267" s="1"/>
      <c r="AU267" s="1"/>
      <c r="AW267" s="1"/>
      <c r="AX267" s="1"/>
      <c r="AY267" s="1"/>
    </row>
    <row r="268" spans="2:51" ht="18" customHeight="1" x14ac:dyDescent="0.3">
      <c r="AT268" s="1"/>
      <c r="AU268" s="1"/>
      <c r="AW268" s="1"/>
      <c r="AX268" s="1"/>
      <c r="AY268" s="1"/>
    </row>
    <row r="269" spans="2:51" ht="18" customHeight="1" x14ac:dyDescent="0.3">
      <c r="B269" s="33">
        <v>81</v>
      </c>
      <c r="C269" s="5" cm="1">
        <f t="array" ref="C269:F269">PRNG_rnd_poly(4,B269*2,Constants!$D$8)</f>
        <v>-6</v>
      </c>
      <c r="D269" s="5">
        <v>-12</v>
      </c>
      <c r="E269" s="5">
        <v>-10</v>
      </c>
      <c r="F269" s="5">
        <v>-4</v>
      </c>
      <c r="G269" s="6"/>
      <c r="H269" s="5" cm="1">
        <f t="array" ref="H269:K270">poly_mv_mult_div($F$6:$I$6,$K$6:$N$6,$F$7:$I$7,$K$7:$N$7,C269:F269,C270:F270,_xlfn.ANCHORARRAY($J$3),$E$3)</f>
        <v>-18</v>
      </c>
      <c r="I269" s="5">
        <v>3</v>
      </c>
      <c r="J269" s="5">
        <v>24</v>
      </c>
      <c r="K269" s="5">
        <v>-28</v>
      </c>
      <c r="L269" s="6"/>
      <c r="M269" s="5" cm="1">
        <f t="array" ref="M269:P269">decompose_poly(H269:K269,$E$3,2*Constants!$D$10,"high")</f>
        <v>2</v>
      </c>
      <c r="N269" s="5">
        <v>0</v>
      </c>
      <c r="O269" s="5">
        <v>1</v>
      </c>
      <c r="P269" s="5">
        <v>2</v>
      </c>
      <c r="Q269" s="6"/>
      <c r="R269" s="33" t="s">
        <v>14</v>
      </c>
      <c r="S269" s="33"/>
      <c r="T269" s="6"/>
      <c r="U269" s="5" cm="1">
        <f t="array" ref="U269:X269">SampleInBall(4,2,R270)</f>
        <v>1</v>
      </c>
      <c r="V269" s="5">
        <v>0</v>
      </c>
      <c r="W269" s="5">
        <v>0</v>
      </c>
      <c r="X269" s="5">
        <v>1</v>
      </c>
      <c r="Y269" s="6"/>
      <c r="Z269" s="5" cm="1">
        <f t="array" ref="Z269:AC269">polyadd(C269:F269,polymultdiv($F$10:$I$10,_xlfn.ANCHORARRAY(U269),_xlfn.ANCHORARRAY($J$3),$E$3),$E$3)</f>
        <v>-7</v>
      </c>
      <c r="AA269" s="5">
        <v>-11</v>
      </c>
      <c r="AB269" s="5">
        <v>-10</v>
      </c>
      <c r="AC269" s="5">
        <v>-4</v>
      </c>
      <c r="AD269" s="6"/>
      <c r="AE269" s="5" cm="1">
        <f t="array" ref="AE269:AH269">polysub(H269:K269,polymultdiv(_xlfn.ANCHORARRAY(U269),$F$14:$I$14,_xlfn.ANCHORARRAY($J$3),$E$3),$E$3)</f>
        <v>-20</v>
      </c>
      <c r="AF269" s="5">
        <v>5</v>
      </c>
      <c r="AG269" s="5">
        <v>23</v>
      </c>
      <c r="AH269" s="5">
        <v>-29</v>
      </c>
      <c r="AI269" s="6"/>
      <c r="AJ269" s="5" cm="1">
        <f t="array" ref="AJ269:AM269">decompose_poly(_xlfn.ANCHORARRAY(AE269),$E$3,2*Constants!$D$10,"low")</f>
        <v>1</v>
      </c>
      <c r="AK269" s="5">
        <v>5</v>
      </c>
      <c r="AL269" s="5">
        <v>3</v>
      </c>
      <c r="AM269" s="5">
        <v>-8</v>
      </c>
      <c r="AO269" s="33" t="str" cm="1">
        <f t="array" ref="AO269">InfinityNorm(Z269:AC270)&amp;"&gt;="&amp;Constants!$D$8-Constants!$D$16</f>
        <v>11&gt;=11</v>
      </c>
      <c r="AP269" s="33"/>
      <c r="AQ269" s="33" t="b" cm="1">
        <f t="array" ref="AQ269">NOT(OR(InfinityNorm(Z269:AC270)&gt;=Constants!$D$8-Constants!$D$16,InfinityNorm(AJ269:AM270)&gt;=Constants!$D$10-Constants!$D$16))</f>
        <v>0</v>
      </c>
      <c r="AR269" s="33"/>
      <c r="AS269" s="40">
        <f t="shared" ref="AS269" si="79">IF(AQ269,1,0)</f>
        <v>0</v>
      </c>
      <c r="AT269" s="1"/>
      <c r="AU269" s="1"/>
      <c r="AW269" s="1"/>
      <c r="AX269" s="1"/>
      <c r="AY269" s="1"/>
    </row>
    <row r="270" spans="2:51" ht="18" customHeight="1" x14ac:dyDescent="0.3">
      <c r="B270" s="33"/>
      <c r="C270" s="5" cm="1">
        <f t="array" ref="C270:F270">PRNG_rnd_poly(4,B269*2+1,Constants!$D$8)</f>
        <v>-9</v>
      </c>
      <c r="D270" s="5">
        <v>5</v>
      </c>
      <c r="E270" s="5">
        <v>3</v>
      </c>
      <c r="F270" s="5">
        <v>-5</v>
      </c>
      <c r="G270" s="6"/>
      <c r="H270" s="5">
        <v>15</v>
      </c>
      <c r="I270" s="5">
        <v>8</v>
      </c>
      <c r="J270" s="5">
        <v>30</v>
      </c>
      <c r="K270" s="5">
        <v>-4</v>
      </c>
      <c r="L270" s="6"/>
      <c r="M270" s="5" cm="1">
        <f t="array" ref="M270:P270">decompose_poly(H270:K270,$E$3,2*Constants!$D$10,"high")</f>
        <v>1</v>
      </c>
      <c r="N270" s="5">
        <v>0</v>
      </c>
      <c r="O270" s="5">
        <v>1</v>
      </c>
      <c r="P270" s="5">
        <v>0</v>
      </c>
      <c r="Q270" s="6"/>
      <c r="R270" s="11" t="str" cm="1">
        <f t="array" ref="R270">mm3_hash($V$3&amp;_xlfn.TEXTJOIN(",",TRUE,M269:P270))</f>
        <v>8B4153D1</v>
      </c>
      <c r="S270" s="6"/>
      <c r="T270" s="6"/>
      <c r="U270" s="6"/>
      <c r="V270" s="6"/>
      <c r="W270" s="6"/>
      <c r="X270" s="6"/>
      <c r="Y270" s="6"/>
      <c r="Z270" s="5" cm="1">
        <f t="array" ref="Z270:AC270">polyadd(C270:F270,polymultdiv($F$11:$I$11,_xlfn.ANCHORARRAY(U269),_xlfn.ANCHORARRAY($J$3),$E$3),$E$3)</f>
        <v>-10</v>
      </c>
      <c r="AA270" s="5">
        <v>5</v>
      </c>
      <c r="AB270" s="5">
        <v>5</v>
      </c>
      <c r="AC270" s="5">
        <v>-6</v>
      </c>
      <c r="AD270" s="6"/>
      <c r="AE270" s="5" cm="1">
        <f t="array" ref="AE270:AH270">polysub(H270:K270,polymultdiv(_xlfn.ANCHORARRAY(U269),$F$15:$I$15,_xlfn.ANCHORARRAY($J$3),$E$3),$E$3)</f>
        <v>15</v>
      </c>
      <c r="AF270" s="5">
        <v>9</v>
      </c>
      <c r="AG270" s="5">
        <v>30</v>
      </c>
      <c r="AH270" s="5">
        <v>-3</v>
      </c>
      <c r="AI270" s="6"/>
      <c r="AJ270" s="5" cm="1">
        <f t="array" ref="AJ270:AM270">decompose_poly(_xlfn.ANCHORARRAY(AE270),$E$3,2*Constants!$D$10,"low")</f>
        <v>-5</v>
      </c>
      <c r="AK270" s="5">
        <v>9</v>
      </c>
      <c r="AL270" s="5">
        <v>10</v>
      </c>
      <c r="AM270" s="5">
        <v>-3</v>
      </c>
      <c r="AO270" s="33" t="str" cm="1">
        <f t="array" ref="AO270">InfinityNorm(AJ269:AM270)&amp;"&gt;="&amp;Constants!$D$10-Constants!$D$16</f>
        <v>10&gt;=8</v>
      </c>
      <c r="AP270" s="33"/>
      <c r="AQ270" s="33"/>
      <c r="AR270" s="33"/>
      <c r="AS270" s="40"/>
      <c r="AT270" s="1"/>
      <c r="AU270" s="1"/>
      <c r="AW270" s="1"/>
      <c r="AX270" s="1"/>
      <c r="AY270" s="1"/>
    </row>
    <row r="271" spans="2:51" ht="18" customHeight="1" x14ac:dyDescent="0.3">
      <c r="AT271" s="1"/>
      <c r="AU271" s="1"/>
      <c r="AW271" s="1"/>
      <c r="AX271" s="1"/>
      <c r="AY271" s="1"/>
    </row>
    <row r="272" spans="2:51" ht="18" customHeight="1" x14ac:dyDescent="0.3">
      <c r="B272" s="33">
        <v>82</v>
      </c>
      <c r="C272" s="5" cm="1">
        <f t="array" ref="C272:F272">PRNG_rnd_poly(4,B272*2,Constants!$D$8)</f>
        <v>-5</v>
      </c>
      <c r="D272" s="5">
        <v>-11</v>
      </c>
      <c r="E272" s="5">
        <v>10</v>
      </c>
      <c r="F272" s="5">
        <v>2</v>
      </c>
      <c r="G272" s="6"/>
      <c r="H272" s="5" cm="1">
        <f t="array" ref="H272:K273">poly_mv_mult_div($F$6:$I$6,$K$6:$N$6,$F$7:$I$7,$K$7:$N$7,C272:F272,C273:F273,_xlfn.ANCHORARRAY($J$3),$E$3)</f>
        <v>27</v>
      </c>
      <c r="I272" s="5">
        <v>18</v>
      </c>
      <c r="J272" s="5">
        <v>-16</v>
      </c>
      <c r="K272" s="5">
        <v>-25</v>
      </c>
      <c r="L272" s="6"/>
      <c r="M272" s="5" cm="1">
        <f t="array" ref="M272:P272">decompose_poly(H272:K272,$E$3,2*Constants!$D$10,"high")</f>
        <v>1</v>
      </c>
      <c r="N272" s="5">
        <v>1</v>
      </c>
      <c r="O272" s="5">
        <v>2</v>
      </c>
      <c r="P272" s="5">
        <v>2</v>
      </c>
      <c r="Q272" s="6"/>
      <c r="R272" s="33" t="s">
        <v>14</v>
      </c>
      <c r="S272" s="33"/>
      <c r="T272" s="6"/>
      <c r="U272" s="5" cm="1">
        <f t="array" ref="U272:X272">SampleInBall(4,2,R273)</f>
        <v>-1</v>
      </c>
      <c r="V272" s="5">
        <v>1</v>
      </c>
      <c r="W272" s="5">
        <v>0</v>
      </c>
      <c r="X272" s="5">
        <v>0</v>
      </c>
      <c r="Y272" s="6"/>
      <c r="Z272" s="5" cm="1">
        <f t="array" ref="Z272:AC272">polyadd(C272:F272,polymultdiv($F$10:$I$10,_xlfn.ANCHORARRAY(U272),_xlfn.ANCHORARRAY($J$3),$E$3),$E$3)</f>
        <v>-5</v>
      </c>
      <c r="AA272" s="5">
        <v>-12</v>
      </c>
      <c r="AB272" s="5">
        <v>11</v>
      </c>
      <c r="AC272" s="5">
        <v>2</v>
      </c>
      <c r="AD272" s="6"/>
      <c r="AE272" s="5" cm="1">
        <f t="array" ref="AE272:AH272">polysub(H272:K272,polymultdiv(_xlfn.ANCHORARRAY(U272),$F$14:$I$14,_xlfn.ANCHORARRAY($J$3),$E$3),$E$3)</f>
        <v>28</v>
      </c>
      <c r="AF272" s="5">
        <v>16</v>
      </c>
      <c r="AG272" s="5">
        <v>-14</v>
      </c>
      <c r="AH272" s="5">
        <v>-26</v>
      </c>
      <c r="AI272" s="6"/>
      <c r="AJ272" s="5" cm="1">
        <f t="array" ref="AJ272:AM272">decompose_poly(_xlfn.ANCHORARRAY(AE272),$E$3,2*Constants!$D$10,"low")</f>
        <v>8</v>
      </c>
      <c r="AK272" s="5">
        <v>-4</v>
      </c>
      <c r="AL272" s="5">
        <v>7</v>
      </c>
      <c r="AM272" s="5">
        <v>-5</v>
      </c>
      <c r="AO272" s="33" t="str" cm="1">
        <f t="array" ref="AO272">InfinityNorm(Z272:AC273)&amp;"&gt;="&amp;Constants!$D$8-Constants!$D$16</f>
        <v>12&gt;=11</v>
      </c>
      <c r="AP272" s="33"/>
      <c r="AQ272" s="33" t="b" cm="1">
        <f t="array" ref="AQ272">NOT(OR(InfinityNorm(Z272:AC273)&gt;=Constants!$D$8-Constants!$D$16,InfinityNorm(AJ272:AM273)&gt;=Constants!$D$10-Constants!$D$16))</f>
        <v>0</v>
      </c>
      <c r="AR272" s="33"/>
      <c r="AS272" s="40">
        <f t="shared" ref="AS272" si="80">IF(AQ272,1,0)</f>
        <v>0</v>
      </c>
      <c r="AT272" s="1"/>
      <c r="AU272" s="1"/>
      <c r="AW272" s="1"/>
      <c r="AX272" s="1"/>
      <c r="AY272" s="1"/>
    </row>
    <row r="273" spans="2:51" ht="18" customHeight="1" x14ac:dyDescent="0.3">
      <c r="B273" s="33"/>
      <c r="C273" s="5" cm="1">
        <f t="array" ref="C273:F273">PRNG_rnd_poly(4,B272*2+1,Constants!$D$8)</f>
        <v>-10</v>
      </c>
      <c r="D273" s="5">
        <v>-10</v>
      </c>
      <c r="E273" s="5">
        <v>-8</v>
      </c>
      <c r="F273" s="5">
        <v>-7</v>
      </c>
      <c r="G273" s="6"/>
      <c r="H273" s="5">
        <v>23</v>
      </c>
      <c r="I273" s="5">
        <v>29</v>
      </c>
      <c r="J273" s="5">
        <v>2</v>
      </c>
      <c r="K273" s="5">
        <v>-15</v>
      </c>
      <c r="L273" s="6"/>
      <c r="M273" s="5" cm="1">
        <f t="array" ref="M273:P273">decompose_poly(H273:K273,$E$3,2*Constants!$D$10,"high")</f>
        <v>1</v>
      </c>
      <c r="N273" s="5">
        <v>1</v>
      </c>
      <c r="O273" s="5">
        <v>0</v>
      </c>
      <c r="P273" s="5">
        <v>2</v>
      </c>
      <c r="Q273" s="6"/>
      <c r="R273" s="11" t="str" cm="1">
        <f t="array" ref="R273">mm3_hash($V$3&amp;_xlfn.TEXTJOIN(",",TRUE,M272:P273))</f>
        <v>690FD4D3</v>
      </c>
      <c r="S273" s="6"/>
      <c r="T273" s="6"/>
      <c r="U273" s="6"/>
      <c r="V273" s="6"/>
      <c r="W273" s="6"/>
      <c r="X273" s="6"/>
      <c r="Y273" s="6"/>
      <c r="Z273" s="5" cm="1">
        <f t="array" ref="Z273:AC273">polyadd(C273:F273,polymultdiv($F$11:$I$11,_xlfn.ANCHORARRAY(U272),_xlfn.ANCHORARRAY($J$3),$E$3),$E$3)</f>
        <v>-9</v>
      </c>
      <c r="AA273" s="5">
        <v>-11</v>
      </c>
      <c r="AB273" s="5">
        <v>-8</v>
      </c>
      <c r="AC273" s="5">
        <v>-5</v>
      </c>
      <c r="AD273" s="6"/>
      <c r="AE273" s="5" cm="1">
        <f t="array" ref="AE273:AH273">polysub(H273:K273,polymultdiv(_xlfn.ANCHORARRAY(U272),$F$15:$I$15,_xlfn.ANCHORARRAY($J$3),$E$3),$E$3)</f>
        <v>22</v>
      </c>
      <c r="AF273" s="5">
        <v>29</v>
      </c>
      <c r="AG273" s="5">
        <v>3</v>
      </c>
      <c r="AH273" s="5">
        <v>-15</v>
      </c>
      <c r="AI273" s="6"/>
      <c r="AJ273" s="5" cm="1">
        <f t="array" ref="AJ273:AM273">decompose_poly(_xlfn.ANCHORARRAY(AE273),$E$3,2*Constants!$D$10,"low")</f>
        <v>2</v>
      </c>
      <c r="AK273" s="5">
        <v>9</v>
      </c>
      <c r="AL273" s="5">
        <v>3</v>
      </c>
      <c r="AM273" s="5">
        <v>6</v>
      </c>
      <c r="AO273" s="33" t="str" cm="1">
        <f t="array" ref="AO273">InfinityNorm(AJ272:AM273)&amp;"&gt;="&amp;Constants!$D$10-Constants!$D$16</f>
        <v>9&gt;=8</v>
      </c>
      <c r="AP273" s="33"/>
      <c r="AQ273" s="33"/>
      <c r="AR273" s="33"/>
      <c r="AS273" s="40"/>
      <c r="AT273" s="1"/>
      <c r="AU273" s="1"/>
      <c r="AW273" s="1"/>
      <c r="AX273" s="1"/>
      <c r="AY273" s="1"/>
    </row>
    <row r="274" spans="2:51" ht="18" customHeight="1" x14ac:dyDescent="0.3">
      <c r="AT274" s="1"/>
      <c r="AU274" s="1"/>
      <c r="AW274" s="1"/>
      <c r="AX274" s="1"/>
      <c r="AY274" s="1"/>
    </row>
    <row r="275" spans="2:51" ht="18" customHeight="1" x14ac:dyDescent="0.3">
      <c r="B275" s="33">
        <v>83</v>
      </c>
      <c r="C275" s="5" cm="1">
        <f t="array" ref="C275:F275">PRNG_rnd_poly(4,B275*2,Constants!$D$8)</f>
        <v>10</v>
      </c>
      <c r="D275" s="5">
        <v>7</v>
      </c>
      <c r="E275" s="5">
        <v>11</v>
      </c>
      <c r="F275" s="5">
        <v>-7</v>
      </c>
      <c r="G275" s="6"/>
      <c r="H275" s="5" cm="1">
        <f t="array" ref="H275:K276">poly_mv_mult_div($F$6:$I$6,$K$6:$N$6,$F$7:$I$7,$K$7:$N$7,C275:F275,C276:F276,_xlfn.ANCHORARRAY($J$3),$E$3)</f>
        <v>2</v>
      </c>
      <c r="I275" s="5">
        <v>-20</v>
      </c>
      <c r="J275" s="5">
        <v>-6</v>
      </c>
      <c r="K275" s="5">
        <v>-23</v>
      </c>
      <c r="L275" s="6"/>
      <c r="M275" s="5" cm="1">
        <f t="array" ref="M275:P275">decompose_poly(H275:K275,$E$3,2*Constants!$D$10,"high")</f>
        <v>0</v>
      </c>
      <c r="N275" s="5">
        <v>2</v>
      </c>
      <c r="O275" s="5">
        <v>0</v>
      </c>
      <c r="P275" s="5">
        <v>2</v>
      </c>
      <c r="Q275" s="6"/>
      <c r="R275" s="33" t="s">
        <v>14</v>
      </c>
      <c r="S275" s="33"/>
      <c r="T275" s="6"/>
      <c r="U275" s="5" cm="1">
        <f t="array" ref="U275:X275">SampleInBall(4,2,R276)</f>
        <v>1</v>
      </c>
      <c r="V275" s="5">
        <v>0</v>
      </c>
      <c r="W275" s="5">
        <v>-1</v>
      </c>
      <c r="X275" s="5">
        <v>0</v>
      </c>
      <c r="Y275" s="6"/>
      <c r="Z275" s="5" cm="1">
        <f t="array" ref="Z275:AC275">polyadd(C275:F275,polymultdiv($F$10:$I$10,_xlfn.ANCHORARRAY(U275),_xlfn.ANCHORARRAY($J$3),$E$3),$E$3)</f>
        <v>10</v>
      </c>
      <c r="AA275" s="5">
        <v>8</v>
      </c>
      <c r="AB275" s="5">
        <v>11</v>
      </c>
      <c r="AC275" s="5">
        <v>-8</v>
      </c>
      <c r="AD275" s="6"/>
      <c r="AE275" s="5" cm="1">
        <f t="array" ref="AE275:AH275">polysub(H275:K275,polymultdiv(_xlfn.ANCHORARRAY(U275),$F$14:$I$14,_xlfn.ANCHORARRAY($J$3),$E$3),$E$3)</f>
        <v>0</v>
      </c>
      <c r="AF275" s="5">
        <v>-19</v>
      </c>
      <c r="AG275" s="5">
        <v>-6</v>
      </c>
      <c r="AH275" s="5">
        <v>-24</v>
      </c>
      <c r="AI275" s="6"/>
      <c r="AJ275" s="5" cm="1">
        <f t="array" ref="AJ275:AM275">decompose_poly(_xlfn.ANCHORARRAY(AE275),$E$3,2*Constants!$D$10,"low")</f>
        <v>0</v>
      </c>
      <c r="AK275" s="5">
        <v>2</v>
      </c>
      <c r="AL275" s="5">
        <v>-6</v>
      </c>
      <c r="AM275" s="5">
        <v>-3</v>
      </c>
      <c r="AO275" s="33" t="str" cm="1">
        <f t="array" ref="AO275">InfinityNorm(Z275:AC276)&amp;"&gt;="&amp;Constants!$D$8-Constants!$D$16</f>
        <v>11&gt;=11</v>
      </c>
      <c r="AP275" s="33"/>
      <c r="AQ275" s="33" t="b" cm="1">
        <f t="array" ref="AQ275">NOT(OR(InfinityNorm(Z275:AC276)&gt;=Constants!$D$8-Constants!$D$16,InfinityNorm(AJ275:AM276)&gt;=Constants!$D$10-Constants!$D$16))</f>
        <v>0</v>
      </c>
      <c r="AR275" s="33"/>
      <c r="AS275" s="40">
        <f t="shared" ref="AS275" si="81">IF(AQ275,1,0)</f>
        <v>0</v>
      </c>
      <c r="AT275" s="1"/>
      <c r="AU275" s="1"/>
      <c r="AW275" s="1"/>
      <c r="AX275" s="1"/>
      <c r="AY275" s="1"/>
    </row>
    <row r="276" spans="2:51" ht="18" customHeight="1" x14ac:dyDescent="0.3">
      <c r="B276" s="33"/>
      <c r="C276" s="5" cm="1">
        <f t="array" ref="C276:F276">PRNG_rnd_poly(4,B275*2+1,Constants!$D$8)</f>
        <v>-3</v>
      </c>
      <c r="D276" s="5">
        <v>6</v>
      </c>
      <c r="E276" s="5">
        <v>9</v>
      </c>
      <c r="F276" s="5">
        <v>-5</v>
      </c>
      <c r="G276" s="6"/>
      <c r="H276" s="5">
        <v>-6</v>
      </c>
      <c r="I276" s="5">
        <v>15</v>
      </c>
      <c r="J276" s="5">
        <v>26</v>
      </c>
      <c r="K276" s="5">
        <v>-14</v>
      </c>
      <c r="L276" s="6"/>
      <c r="M276" s="5" cm="1">
        <f t="array" ref="M276:P276">decompose_poly(H276:K276,$E$3,2*Constants!$D$10,"high")</f>
        <v>0</v>
      </c>
      <c r="N276" s="5">
        <v>1</v>
      </c>
      <c r="O276" s="5">
        <v>1</v>
      </c>
      <c r="P276" s="5">
        <v>2</v>
      </c>
      <c r="Q276" s="6"/>
      <c r="R276" s="11" t="str" cm="1">
        <f t="array" ref="R276">mm3_hash($V$3&amp;_xlfn.TEXTJOIN(",",TRUE,M275:P276))</f>
        <v>3DA7356C</v>
      </c>
      <c r="S276" s="6"/>
      <c r="T276" s="6"/>
      <c r="U276" s="6"/>
      <c r="V276" s="6"/>
      <c r="W276" s="6"/>
      <c r="X276" s="6"/>
      <c r="Y276" s="6"/>
      <c r="Z276" s="5" cm="1">
        <f t="array" ref="Z276:AC276">polyadd(C276:F276,polymultdiv($F$11:$I$11,_xlfn.ANCHORARRAY(U275),_xlfn.ANCHORARRAY($J$3),$E$3),$E$3)</f>
        <v>-2</v>
      </c>
      <c r="AA276" s="5">
        <v>6</v>
      </c>
      <c r="AB276" s="5">
        <v>10</v>
      </c>
      <c r="AC276" s="5">
        <v>-7</v>
      </c>
      <c r="AD276" s="6"/>
      <c r="AE276" s="5" cm="1">
        <f t="array" ref="AE276:AH276">polysub(H276:K276,polymultdiv(_xlfn.ANCHORARRAY(U275),$F$15:$I$15,_xlfn.ANCHORARRAY($J$3),$E$3),$E$3)</f>
        <v>-5</v>
      </c>
      <c r="AF276" s="5">
        <v>16</v>
      </c>
      <c r="AG276" s="5">
        <v>25</v>
      </c>
      <c r="AH276" s="5">
        <v>-15</v>
      </c>
      <c r="AI276" s="6"/>
      <c r="AJ276" s="5" cm="1">
        <f t="array" ref="AJ276:AM276">decompose_poly(_xlfn.ANCHORARRAY(AE276),$E$3,2*Constants!$D$10,"low")</f>
        <v>-5</v>
      </c>
      <c r="AK276" s="5">
        <v>-4</v>
      </c>
      <c r="AL276" s="5">
        <v>5</v>
      </c>
      <c r="AM276" s="5">
        <v>6</v>
      </c>
      <c r="AO276" s="33" t="str" cm="1">
        <f t="array" ref="AO276">InfinityNorm(AJ275:AM276)&amp;"&gt;="&amp;Constants!$D$10-Constants!$D$16</f>
        <v>6&gt;=8</v>
      </c>
      <c r="AP276" s="33"/>
      <c r="AQ276" s="33"/>
      <c r="AR276" s="33"/>
      <c r="AS276" s="40"/>
      <c r="AT276" s="1"/>
      <c r="AU276" s="1"/>
      <c r="AW276" s="1"/>
      <c r="AX276" s="1"/>
      <c r="AY276" s="1"/>
    </row>
    <row r="277" spans="2:51" ht="18" customHeight="1" x14ac:dyDescent="0.3">
      <c r="AT277" s="1"/>
      <c r="AU277" s="1"/>
      <c r="AW277" s="1"/>
      <c r="AX277" s="1"/>
      <c r="AY277" s="1"/>
    </row>
    <row r="278" spans="2:51" ht="18" customHeight="1" x14ac:dyDescent="0.3">
      <c r="B278" s="33">
        <v>84</v>
      </c>
      <c r="C278" s="5" cm="1">
        <f t="array" ref="C278:F278">PRNG_rnd_poly(4,B278*2,Constants!$D$8)</f>
        <v>10</v>
      </c>
      <c r="D278" s="5">
        <v>-4</v>
      </c>
      <c r="E278" s="5">
        <v>7</v>
      </c>
      <c r="F278" s="5">
        <v>2</v>
      </c>
      <c r="G278" s="6"/>
      <c r="H278" s="5" cm="1">
        <f t="array" ref="H278:K279">poly_mv_mult_div($F$6:$I$6,$K$6:$N$6,$F$7:$I$7,$K$7:$N$7,C278:F278,C279:F279,_xlfn.ANCHORARRAY($J$3),$E$3)</f>
        <v>-11</v>
      </c>
      <c r="I278" s="5">
        <v>24</v>
      </c>
      <c r="J278" s="5">
        <v>28</v>
      </c>
      <c r="K278" s="5">
        <v>10</v>
      </c>
      <c r="L278" s="6"/>
      <c r="M278" s="5" cm="1">
        <f t="array" ref="M278:P278">decompose_poly(H278:K278,$E$3,2*Constants!$D$10,"high")</f>
        <v>2</v>
      </c>
      <c r="N278" s="5">
        <v>1</v>
      </c>
      <c r="O278" s="5">
        <v>1</v>
      </c>
      <c r="P278" s="5">
        <v>0</v>
      </c>
      <c r="Q278" s="6"/>
      <c r="R278" s="33" t="s">
        <v>14</v>
      </c>
      <c r="S278" s="33"/>
      <c r="T278" s="6"/>
      <c r="U278" s="5" cm="1">
        <f t="array" ref="U278:X278">SampleInBall(4,2,R279)</f>
        <v>1</v>
      </c>
      <c r="V278" s="5">
        <v>0</v>
      </c>
      <c r="W278" s="5">
        <v>1</v>
      </c>
      <c r="X278" s="5">
        <v>0</v>
      </c>
      <c r="Y278" s="6"/>
      <c r="Z278" s="5" cm="1">
        <f t="array" ref="Z278:AC278">polyadd(C278:F278,polymultdiv($F$10:$I$10,_xlfn.ANCHORARRAY(U278),_xlfn.ANCHORARRAY($J$3),$E$3),$E$3)</f>
        <v>10</v>
      </c>
      <c r="AA278" s="5">
        <v>-3</v>
      </c>
      <c r="AB278" s="5">
        <v>7</v>
      </c>
      <c r="AC278" s="5">
        <v>3</v>
      </c>
      <c r="AD278" s="6"/>
      <c r="AE278" s="5" cm="1">
        <f t="array" ref="AE278:AH278">polysub(H278:K278,polymultdiv(_xlfn.ANCHORARRAY(U278),$F$14:$I$14,_xlfn.ANCHORARRAY($J$3),$E$3),$E$3)</f>
        <v>-11</v>
      </c>
      <c r="AF278" s="5">
        <v>25</v>
      </c>
      <c r="AG278" s="5">
        <v>26</v>
      </c>
      <c r="AH278" s="5">
        <v>11</v>
      </c>
      <c r="AI278" s="6"/>
      <c r="AJ278" s="5" cm="1">
        <f t="array" ref="AJ278:AM278">decompose_poly(_xlfn.ANCHORARRAY(AE278),$E$3,2*Constants!$D$10,"low")</f>
        <v>10</v>
      </c>
      <c r="AK278" s="5">
        <v>5</v>
      </c>
      <c r="AL278" s="5">
        <v>6</v>
      </c>
      <c r="AM278" s="5">
        <v>-9</v>
      </c>
      <c r="AO278" s="33" t="str" cm="1">
        <f t="array" ref="AO278">InfinityNorm(Z278:AC279)&amp;"&gt;="&amp;Constants!$D$8-Constants!$D$16</f>
        <v>11&gt;=11</v>
      </c>
      <c r="AP278" s="33"/>
      <c r="AQ278" s="33" t="b" cm="1">
        <f t="array" ref="AQ278">NOT(OR(InfinityNorm(Z278:AC279)&gt;=Constants!$D$8-Constants!$D$16,InfinityNorm(AJ278:AM279)&gt;=Constants!$D$10-Constants!$D$16))</f>
        <v>0</v>
      </c>
      <c r="AR278" s="33"/>
      <c r="AS278" s="40">
        <f t="shared" ref="AS278" si="82">IF(AQ278,1,0)</f>
        <v>0</v>
      </c>
      <c r="AT278" s="1"/>
      <c r="AU278" s="1"/>
      <c r="AW278" s="1"/>
      <c r="AX278" s="1"/>
      <c r="AY278" s="1"/>
    </row>
    <row r="279" spans="2:51" ht="18" customHeight="1" x14ac:dyDescent="0.3">
      <c r="B279" s="33"/>
      <c r="C279" s="5" cm="1">
        <f t="array" ref="C279:F279">PRNG_rnd_poly(4,B278*2+1,Constants!$D$8)</f>
        <v>10</v>
      </c>
      <c r="D279" s="5">
        <v>-3</v>
      </c>
      <c r="E279" s="5">
        <v>10</v>
      </c>
      <c r="F279" s="5">
        <v>-9</v>
      </c>
      <c r="G279" s="6"/>
      <c r="H279" s="5">
        <v>-13</v>
      </c>
      <c r="I279" s="5">
        <v>25</v>
      </c>
      <c r="J279" s="5">
        <v>-7</v>
      </c>
      <c r="K279" s="5">
        <v>0</v>
      </c>
      <c r="L279" s="6"/>
      <c r="M279" s="5" cm="1">
        <f t="array" ref="M279:P279">decompose_poly(H279:K279,$E$3,2*Constants!$D$10,"high")</f>
        <v>2</v>
      </c>
      <c r="N279" s="5">
        <v>1</v>
      </c>
      <c r="O279" s="5">
        <v>0</v>
      </c>
      <c r="P279" s="5">
        <v>0</v>
      </c>
      <c r="Q279" s="6"/>
      <c r="R279" s="11" t="str" cm="1">
        <f t="array" ref="R279">mm3_hash($V$3&amp;_xlfn.TEXTJOIN(",",TRUE,M278:P279))</f>
        <v>5660F044</v>
      </c>
      <c r="S279" s="6"/>
      <c r="T279" s="6"/>
      <c r="U279" s="6"/>
      <c r="V279" s="6"/>
      <c r="W279" s="6"/>
      <c r="X279" s="6"/>
      <c r="Y279" s="6"/>
      <c r="Z279" s="5" cm="1">
        <f t="array" ref="Z279:AC279">polyadd(C279:F279,polymultdiv($F$11:$I$11,_xlfn.ANCHORARRAY(U278),_xlfn.ANCHORARRAY($J$3),$E$3),$E$3)</f>
        <v>9</v>
      </c>
      <c r="AA279" s="5">
        <v>-1</v>
      </c>
      <c r="AB279" s="5">
        <v>11</v>
      </c>
      <c r="AC279" s="5">
        <v>-9</v>
      </c>
      <c r="AD279" s="6"/>
      <c r="AE279" s="5" cm="1">
        <f t="array" ref="AE279:AH279">polysub(H279:K279,polymultdiv(_xlfn.ANCHORARRAY(U278),$F$15:$I$15,_xlfn.ANCHORARRAY($J$3),$E$3),$E$3)</f>
        <v>-12</v>
      </c>
      <c r="AF279" s="5">
        <v>26</v>
      </c>
      <c r="AG279" s="5">
        <v>-6</v>
      </c>
      <c r="AH279" s="5">
        <v>1</v>
      </c>
      <c r="AI279" s="6"/>
      <c r="AJ279" s="5" cm="1">
        <f t="array" ref="AJ279:AM279">decompose_poly(_xlfn.ANCHORARRAY(AE279),$E$3,2*Constants!$D$10,"low")</f>
        <v>9</v>
      </c>
      <c r="AK279" s="5">
        <v>6</v>
      </c>
      <c r="AL279" s="5">
        <v>-6</v>
      </c>
      <c r="AM279" s="5">
        <v>1</v>
      </c>
      <c r="AO279" s="33" t="str" cm="1">
        <f t="array" ref="AO279">InfinityNorm(AJ278:AM279)&amp;"&gt;="&amp;Constants!$D$10-Constants!$D$16</f>
        <v>10&gt;=8</v>
      </c>
      <c r="AP279" s="33"/>
      <c r="AQ279" s="33"/>
      <c r="AR279" s="33"/>
      <c r="AS279" s="40"/>
      <c r="AT279" s="1"/>
      <c r="AU279" s="1"/>
      <c r="AW279" s="1"/>
      <c r="AX279" s="1"/>
      <c r="AY279" s="1"/>
    </row>
    <row r="280" spans="2:51" ht="18" customHeight="1" x14ac:dyDescent="0.3">
      <c r="AT280" s="1"/>
      <c r="AU280" s="1"/>
      <c r="AW280" s="1"/>
      <c r="AX280" s="1"/>
      <c r="AY280" s="1"/>
    </row>
    <row r="281" spans="2:51" ht="18" customHeight="1" x14ac:dyDescent="0.3">
      <c r="B281" s="33">
        <v>85</v>
      </c>
      <c r="C281" s="5" cm="1">
        <f t="array" ref="C281:F281">PRNG_rnd_poly(4,B281*2,Constants!$D$8)</f>
        <v>0</v>
      </c>
      <c r="D281" s="5">
        <v>-11</v>
      </c>
      <c r="E281" s="5">
        <v>-8</v>
      </c>
      <c r="F281" s="5">
        <v>-11</v>
      </c>
      <c r="G281" s="6"/>
      <c r="H281" s="5" cm="1">
        <f t="array" ref="H281:K282">poly_mv_mult_div($F$6:$I$6,$K$6:$N$6,$F$7:$I$7,$K$7:$N$7,C281:F281,C282:F282,_xlfn.ANCHORARRAY($J$3),$E$3)</f>
        <v>8</v>
      </c>
      <c r="I281" s="5">
        <v>29</v>
      </c>
      <c r="J281" s="5">
        <v>-30</v>
      </c>
      <c r="K281" s="5">
        <v>-3</v>
      </c>
      <c r="L281" s="6"/>
      <c r="M281" s="5" cm="1">
        <f t="array" ref="M281:P281">decompose_poly(H281:K281,$E$3,2*Constants!$D$10,"high")</f>
        <v>0</v>
      </c>
      <c r="N281" s="5">
        <v>1</v>
      </c>
      <c r="O281" s="5">
        <v>2</v>
      </c>
      <c r="P281" s="5">
        <v>0</v>
      </c>
      <c r="Q281" s="6"/>
      <c r="R281" s="33" t="s">
        <v>14</v>
      </c>
      <c r="S281" s="33"/>
      <c r="T281" s="6"/>
      <c r="U281" s="5" cm="1">
        <f t="array" ref="U281:X281">SampleInBall(4,2,R282)</f>
        <v>-1</v>
      </c>
      <c r="V281" s="5">
        <v>0</v>
      </c>
      <c r="W281" s="5">
        <v>1</v>
      </c>
      <c r="X281" s="5">
        <v>0</v>
      </c>
      <c r="Y281" s="6"/>
      <c r="Z281" s="5" cm="1">
        <f t="array" ref="Z281:AC281">polyadd(C281:F281,polymultdiv($F$10:$I$10,_xlfn.ANCHORARRAY(U281),_xlfn.ANCHORARRAY($J$3),$E$3),$E$3)</f>
        <v>0</v>
      </c>
      <c r="AA281" s="5">
        <v>-12</v>
      </c>
      <c r="AB281" s="5">
        <v>-8</v>
      </c>
      <c r="AC281" s="5">
        <v>-10</v>
      </c>
      <c r="AD281" s="6"/>
      <c r="AE281" s="5" cm="1">
        <f t="array" ref="AE281:AH281">polysub(H281:K281,polymultdiv(_xlfn.ANCHORARRAY(U281),$F$14:$I$14,_xlfn.ANCHORARRAY($J$3),$E$3),$E$3)</f>
        <v>10</v>
      </c>
      <c r="AF281" s="5">
        <v>28</v>
      </c>
      <c r="AG281" s="5">
        <v>-30</v>
      </c>
      <c r="AH281" s="5">
        <v>-2</v>
      </c>
      <c r="AI281" s="6"/>
      <c r="AJ281" s="5" cm="1">
        <f t="array" ref="AJ281:AM281">decompose_poly(_xlfn.ANCHORARRAY(AE281),$E$3,2*Constants!$D$10,"low")</f>
        <v>10</v>
      </c>
      <c r="AK281" s="5">
        <v>8</v>
      </c>
      <c r="AL281" s="5">
        <v>-9</v>
      </c>
      <c r="AM281" s="5">
        <v>-2</v>
      </c>
      <c r="AO281" s="33" t="str" cm="1">
        <f t="array" ref="AO281">InfinityNorm(Z281:AC282)&amp;"&gt;="&amp;Constants!$D$8-Constants!$D$16</f>
        <v>12&gt;=11</v>
      </c>
      <c r="AP281" s="33"/>
      <c r="AQ281" s="33" t="b" cm="1">
        <f t="array" ref="AQ281">NOT(OR(InfinityNorm(Z281:AC282)&gt;=Constants!$D$8-Constants!$D$16,InfinityNorm(AJ281:AM282)&gt;=Constants!$D$10-Constants!$D$16))</f>
        <v>0</v>
      </c>
      <c r="AR281" s="33"/>
      <c r="AS281" s="40">
        <f t="shared" ref="AS281" si="83">IF(AQ281,1,0)</f>
        <v>0</v>
      </c>
      <c r="AT281" s="1"/>
      <c r="AU281" s="1"/>
      <c r="AW281" s="1"/>
      <c r="AX281" s="1"/>
      <c r="AY281" s="1"/>
    </row>
    <row r="282" spans="2:51" ht="18" customHeight="1" x14ac:dyDescent="0.3">
      <c r="B282" s="33"/>
      <c r="C282" s="5" cm="1">
        <f t="array" ref="C282:F282">PRNG_rnd_poly(4,B281*2+1,Constants!$D$8)</f>
        <v>9</v>
      </c>
      <c r="D282" s="5">
        <v>0</v>
      </c>
      <c r="E282" s="5">
        <v>12</v>
      </c>
      <c r="F282" s="5">
        <v>-3</v>
      </c>
      <c r="G282" s="6"/>
      <c r="H282" s="5">
        <v>0</v>
      </c>
      <c r="I282" s="5">
        <v>-17</v>
      </c>
      <c r="J282" s="5">
        <v>-8</v>
      </c>
      <c r="K282" s="5">
        <v>6</v>
      </c>
      <c r="L282" s="6"/>
      <c r="M282" s="5" cm="1">
        <f t="array" ref="M282:P282">decompose_poly(H282:K282,$E$3,2*Constants!$D$10,"high")</f>
        <v>0</v>
      </c>
      <c r="N282" s="5">
        <v>2</v>
      </c>
      <c r="O282" s="5">
        <v>0</v>
      </c>
      <c r="P282" s="5">
        <v>0</v>
      </c>
      <c r="Q282" s="6"/>
      <c r="R282" s="11" t="str" cm="1">
        <f t="array" ref="R282">mm3_hash($V$3&amp;_xlfn.TEXTJOIN(",",TRUE,M281:P282))</f>
        <v>14F24D2C</v>
      </c>
      <c r="S282" s="6"/>
      <c r="T282" s="6"/>
      <c r="U282" s="6"/>
      <c r="V282" s="6"/>
      <c r="W282" s="6"/>
      <c r="X282" s="6"/>
      <c r="Y282" s="6"/>
      <c r="Z282" s="5" cm="1">
        <f t="array" ref="Z282:AC282">polyadd(C282:F282,polymultdiv($F$11:$I$11,_xlfn.ANCHORARRAY(U281),_xlfn.ANCHORARRAY($J$3),$E$3),$E$3)</f>
        <v>8</v>
      </c>
      <c r="AA282" s="5">
        <v>0</v>
      </c>
      <c r="AB282" s="5">
        <v>11</v>
      </c>
      <c r="AC282" s="5">
        <v>-1</v>
      </c>
      <c r="AD282" s="6"/>
      <c r="AE282" s="5" cm="1">
        <f t="array" ref="AE282:AH282">polysub(H282:K282,polymultdiv(_xlfn.ANCHORARRAY(U281),$F$15:$I$15,_xlfn.ANCHORARRAY($J$3),$E$3),$E$3)</f>
        <v>-1</v>
      </c>
      <c r="AF282" s="5">
        <v>-18</v>
      </c>
      <c r="AG282" s="5">
        <v>-7</v>
      </c>
      <c r="AH282" s="5">
        <v>7</v>
      </c>
      <c r="AI282" s="6"/>
      <c r="AJ282" s="5" cm="1">
        <f t="array" ref="AJ282:AM282">decompose_poly(_xlfn.ANCHORARRAY(AE282),$E$3,2*Constants!$D$10,"low")</f>
        <v>-1</v>
      </c>
      <c r="AK282" s="5">
        <v>3</v>
      </c>
      <c r="AL282" s="5">
        <v>-7</v>
      </c>
      <c r="AM282" s="5">
        <v>7</v>
      </c>
      <c r="AO282" s="33" t="str" cm="1">
        <f t="array" ref="AO282">InfinityNorm(AJ281:AM282)&amp;"&gt;="&amp;Constants!$D$10-Constants!$D$16</f>
        <v>10&gt;=8</v>
      </c>
      <c r="AP282" s="33"/>
      <c r="AQ282" s="33"/>
      <c r="AR282" s="33"/>
      <c r="AS282" s="40"/>
      <c r="AT282" s="1"/>
      <c r="AU282" s="1"/>
      <c r="AW282" s="1"/>
      <c r="AX282" s="1"/>
      <c r="AY282" s="1"/>
    </row>
    <row r="283" spans="2:51" ht="18" customHeight="1" x14ac:dyDescent="0.3">
      <c r="AT283" s="1"/>
      <c r="AU283" s="1"/>
      <c r="AW283" s="1"/>
      <c r="AX283" s="1"/>
      <c r="AY283" s="1"/>
    </row>
    <row r="284" spans="2:51" ht="18" customHeight="1" x14ac:dyDescent="0.3">
      <c r="B284" s="33">
        <v>86</v>
      </c>
      <c r="C284" s="5" cm="1">
        <f t="array" ref="C284:F284">PRNG_rnd_poly(4,B284*2,Constants!$D$8)</f>
        <v>-12</v>
      </c>
      <c r="D284" s="5">
        <v>-11</v>
      </c>
      <c r="E284" s="5">
        <v>-3</v>
      </c>
      <c r="F284" s="5">
        <v>6</v>
      </c>
      <c r="G284" s="6"/>
      <c r="H284" s="5" cm="1">
        <f t="array" ref="H284:K285">poly_mv_mult_div($F$6:$I$6,$K$6:$N$6,$F$7:$I$7,$K$7:$N$7,C284:F284,C285:F285,_xlfn.ANCHORARRAY($J$3),$E$3)</f>
        <v>25</v>
      </c>
      <c r="I284" s="5">
        <v>5</v>
      </c>
      <c r="J284" s="5">
        <v>10</v>
      </c>
      <c r="K284" s="5">
        <v>3</v>
      </c>
      <c r="L284" s="6"/>
      <c r="M284" s="5" cm="1">
        <f t="array" ref="M284:P284">decompose_poly(H284:K284,$E$3,2*Constants!$D$10,"high")</f>
        <v>1</v>
      </c>
      <c r="N284" s="5">
        <v>0</v>
      </c>
      <c r="O284" s="5">
        <v>0</v>
      </c>
      <c r="P284" s="5">
        <v>0</v>
      </c>
      <c r="Q284" s="6"/>
      <c r="R284" s="33" t="s">
        <v>14</v>
      </c>
      <c r="S284" s="33"/>
      <c r="T284" s="6"/>
      <c r="U284" s="5" cm="1">
        <f t="array" ref="U284:X284">SampleInBall(4,2,R285)</f>
        <v>0</v>
      </c>
      <c r="V284" s="5">
        <v>-1</v>
      </c>
      <c r="W284" s="5">
        <v>1</v>
      </c>
      <c r="X284" s="5">
        <v>0</v>
      </c>
      <c r="Y284" s="6"/>
      <c r="Z284" s="5" cm="1">
        <f t="array" ref="Z284:AC284">polyadd(C284:F284,polymultdiv($F$10:$I$10,_xlfn.ANCHORARRAY(U284),_xlfn.ANCHORARRAY($J$3),$E$3),$E$3)</f>
        <v>-12</v>
      </c>
      <c r="AA284" s="5">
        <v>-11</v>
      </c>
      <c r="AB284" s="5">
        <v>-4</v>
      </c>
      <c r="AC284" s="5">
        <v>7</v>
      </c>
      <c r="AD284" s="6"/>
      <c r="AE284" s="5" cm="1">
        <f t="array" ref="AE284:AH284">polysub(H284:K284,polymultdiv(_xlfn.ANCHORARRAY(U284),$F$14:$I$14,_xlfn.ANCHORARRAY($J$3),$E$3),$E$3)</f>
        <v>26</v>
      </c>
      <c r="AF284" s="5">
        <v>6</v>
      </c>
      <c r="AG284" s="5">
        <v>8</v>
      </c>
      <c r="AH284" s="5">
        <v>5</v>
      </c>
      <c r="AI284" s="6"/>
      <c r="AJ284" s="5" cm="1">
        <f t="array" ref="AJ284:AM284">decompose_poly(_xlfn.ANCHORARRAY(AE284),$E$3,2*Constants!$D$10,"low")</f>
        <v>6</v>
      </c>
      <c r="AK284" s="5">
        <v>6</v>
      </c>
      <c r="AL284" s="5">
        <v>8</v>
      </c>
      <c r="AM284" s="5">
        <v>5</v>
      </c>
      <c r="AO284" s="33" t="str" cm="1">
        <f t="array" ref="AO284">InfinityNorm(Z284:AC285)&amp;"&gt;="&amp;Constants!$D$8-Constants!$D$16</f>
        <v>12&gt;=11</v>
      </c>
      <c r="AP284" s="33"/>
      <c r="AQ284" s="33" t="b" cm="1">
        <f t="array" ref="AQ284">NOT(OR(InfinityNorm(Z284:AC285)&gt;=Constants!$D$8-Constants!$D$16,InfinityNorm(AJ284:AM285)&gt;=Constants!$D$10-Constants!$D$16))</f>
        <v>0</v>
      </c>
      <c r="AR284" s="33"/>
      <c r="AS284" s="40">
        <f t="shared" ref="AS284" si="84">IF(AQ284,1,0)</f>
        <v>0</v>
      </c>
      <c r="AT284" s="1"/>
      <c r="AU284" s="1"/>
      <c r="AW284" s="1"/>
      <c r="AX284" s="1"/>
      <c r="AY284" s="1"/>
    </row>
    <row r="285" spans="2:51" ht="18" customHeight="1" x14ac:dyDescent="0.3">
      <c r="B285" s="33"/>
      <c r="C285" s="5" cm="1">
        <f t="array" ref="C285:F285">PRNG_rnd_poly(4,B284*2+1,Constants!$D$8)</f>
        <v>-8</v>
      </c>
      <c r="D285" s="5">
        <v>6</v>
      </c>
      <c r="E285" s="5">
        <v>-5</v>
      </c>
      <c r="F285" s="5">
        <v>-7</v>
      </c>
      <c r="G285" s="6"/>
      <c r="H285" s="5">
        <v>9</v>
      </c>
      <c r="I285" s="5">
        <v>5</v>
      </c>
      <c r="J285" s="5">
        <v>-3</v>
      </c>
      <c r="K285" s="5">
        <v>11</v>
      </c>
      <c r="L285" s="6"/>
      <c r="M285" s="5" cm="1">
        <f t="array" ref="M285:P285">decompose_poly(H285:K285,$E$3,2*Constants!$D$10,"high")</f>
        <v>0</v>
      </c>
      <c r="N285" s="5">
        <v>0</v>
      </c>
      <c r="O285" s="5">
        <v>0</v>
      </c>
      <c r="P285" s="5">
        <v>1</v>
      </c>
      <c r="Q285" s="6"/>
      <c r="R285" s="11" t="str" cm="1">
        <f t="array" ref="R285">mm3_hash($V$3&amp;_xlfn.TEXTJOIN(",",TRUE,M284:P285))</f>
        <v>F01F716F</v>
      </c>
      <c r="S285" s="6"/>
      <c r="T285" s="6"/>
      <c r="U285" s="6"/>
      <c r="V285" s="6"/>
      <c r="W285" s="6"/>
      <c r="X285" s="6"/>
      <c r="Y285" s="6"/>
      <c r="Z285" s="5" cm="1">
        <f t="array" ref="Z285:AC285">polyadd(C285:F285,polymultdiv($F$11:$I$11,_xlfn.ANCHORARRAY(U284),_xlfn.ANCHORARRAY($J$3),$E$3),$E$3)</f>
        <v>-10</v>
      </c>
      <c r="AA285" s="5">
        <v>7</v>
      </c>
      <c r="AB285" s="5">
        <v>-6</v>
      </c>
      <c r="AC285" s="5">
        <v>-7</v>
      </c>
      <c r="AD285" s="6"/>
      <c r="AE285" s="5" cm="1">
        <f t="array" ref="AE285:AH285">polysub(H285:K285,polymultdiv(_xlfn.ANCHORARRAY(U284),$F$15:$I$15,_xlfn.ANCHORARRAY($J$3),$E$3),$E$3)</f>
        <v>9</v>
      </c>
      <c r="AF285" s="5">
        <v>4</v>
      </c>
      <c r="AG285" s="5">
        <v>-3</v>
      </c>
      <c r="AH285" s="5">
        <v>12</v>
      </c>
      <c r="AI285" s="6"/>
      <c r="AJ285" s="5" cm="1">
        <f t="array" ref="AJ285:AM285">decompose_poly(_xlfn.ANCHORARRAY(AE285),$E$3,2*Constants!$D$10,"low")</f>
        <v>9</v>
      </c>
      <c r="AK285" s="5">
        <v>4</v>
      </c>
      <c r="AL285" s="5">
        <v>-3</v>
      </c>
      <c r="AM285" s="5">
        <v>-8</v>
      </c>
      <c r="AO285" s="33" t="str" cm="1">
        <f t="array" ref="AO285">InfinityNorm(AJ284:AM285)&amp;"&gt;="&amp;Constants!$D$10-Constants!$D$16</f>
        <v>9&gt;=8</v>
      </c>
      <c r="AP285" s="33"/>
      <c r="AQ285" s="33"/>
      <c r="AR285" s="33"/>
      <c r="AS285" s="40"/>
      <c r="AT285" s="1"/>
      <c r="AU285" s="1"/>
      <c r="AW285" s="1"/>
      <c r="AX285" s="1"/>
      <c r="AY285" s="1"/>
    </row>
    <row r="286" spans="2:51" ht="18" customHeight="1" x14ac:dyDescent="0.3">
      <c r="AT286" s="1"/>
      <c r="AU286" s="1"/>
      <c r="AW286" s="1"/>
      <c r="AX286" s="1"/>
      <c r="AY286" s="1"/>
    </row>
    <row r="287" spans="2:51" ht="18" customHeight="1" x14ac:dyDescent="0.3">
      <c r="B287" s="33">
        <v>87</v>
      </c>
      <c r="C287" s="5" cm="1">
        <f t="array" ref="C287:F287">PRNG_rnd_poly(4,B287*2,Constants!$D$8)</f>
        <v>5</v>
      </c>
      <c r="D287" s="5">
        <v>3</v>
      </c>
      <c r="E287" s="5">
        <v>2</v>
      </c>
      <c r="F287" s="5">
        <v>-11</v>
      </c>
      <c r="G287" s="6"/>
      <c r="H287" s="5" cm="1">
        <f t="array" ref="H287:K288">poly_mv_mult_div($F$6:$I$6,$K$6:$N$6,$F$7:$I$7,$K$7:$N$7,C287:F287,C288:F288,_xlfn.ANCHORARRAY($J$3),$E$3)</f>
        <v>15</v>
      </c>
      <c r="I287" s="5">
        <v>9</v>
      </c>
      <c r="J287" s="5">
        <v>-21</v>
      </c>
      <c r="K287" s="5">
        <v>4</v>
      </c>
      <c r="L287" s="6"/>
      <c r="M287" s="5" cm="1">
        <f t="array" ref="M287:P287">decompose_poly(H287:K287,$E$3,2*Constants!$D$10,"high")</f>
        <v>1</v>
      </c>
      <c r="N287" s="5">
        <v>0</v>
      </c>
      <c r="O287" s="5">
        <v>2</v>
      </c>
      <c r="P287" s="5">
        <v>0</v>
      </c>
      <c r="Q287" s="6"/>
      <c r="R287" s="33" t="s">
        <v>14</v>
      </c>
      <c r="S287" s="33"/>
      <c r="T287" s="6"/>
      <c r="U287" s="5" cm="1">
        <f t="array" ref="U287:X287">SampleInBall(4,2,R288)</f>
        <v>-1</v>
      </c>
      <c r="V287" s="5">
        <v>0</v>
      </c>
      <c r="W287" s="5">
        <v>0</v>
      </c>
      <c r="X287" s="5">
        <v>-1</v>
      </c>
      <c r="Y287" s="6"/>
      <c r="Z287" s="5" cm="1">
        <f t="array" ref="Z287:AC287">polyadd(C287:F287,polymultdiv($F$10:$I$10,_xlfn.ANCHORARRAY(U287),_xlfn.ANCHORARRAY($J$3),$E$3),$E$3)</f>
        <v>6</v>
      </c>
      <c r="AA287" s="5">
        <v>2</v>
      </c>
      <c r="AB287" s="5">
        <v>2</v>
      </c>
      <c r="AC287" s="5">
        <v>-11</v>
      </c>
      <c r="AD287" s="6"/>
      <c r="AE287" s="5" cm="1">
        <f t="array" ref="AE287:AH287">polysub(H287:K287,polymultdiv(_xlfn.ANCHORARRAY(U287),$F$14:$I$14,_xlfn.ANCHORARRAY($J$3),$E$3),$E$3)</f>
        <v>17</v>
      </c>
      <c r="AF287" s="5">
        <v>7</v>
      </c>
      <c r="AG287" s="5">
        <v>-20</v>
      </c>
      <c r="AH287" s="5">
        <v>5</v>
      </c>
      <c r="AI287" s="6"/>
      <c r="AJ287" s="5" cm="1">
        <f t="array" ref="AJ287:AM287">decompose_poly(_xlfn.ANCHORARRAY(AE287),$E$3,2*Constants!$D$10,"low")</f>
        <v>-3</v>
      </c>
      <c r="AK287" s="5">
        <v>7</v>
      </c>
      <c r="AL287" s="5">
        <v>1</v>
      </c>
      <c r="AM287" s="5">
        <v>5</v>
      </c>
      <c r="AO287" s="33" t="str" cm="1">
        <f t="array" ref="AO287">InfinityNorm(Z287:AC288)&amp;"&gt;="&amp;Constants!$D$8-Constants!$D$16</f>
        <v>11&gt;=11</v>
      </c>
      <c r="AP287" s="33"/>
      <c r="AQ287" s="33" t="b" cm="1">
        <f t="array" ref="AQ287">NOT(OR(InfinityNorm(Z287:AC288)&gt;=Constants!$D$8-Constants!$D$16,InfinityNorm(AJ287:AM288)&gt;=Constants!$D$10-Constants!$D$16))</f>
        <v>0</v>
      </c>
      <c r="AR287" s="33"/>
      <c r="AS287" s="40">
        <f t="shared" ref="AS287" si="85">IF(AQ287,1,0)</f>
        <v>0</v>
      </c>
      <c r="AT287" s="1"/>
      <c r="AU287" s="1"/>
      <c r="AW287" s="1"/>
      <c r="AX287" s="1"/>
      <c r="AY287" s="1"/>
    </row>
    <row r="288" spans="2:51" ht="18" customHeight="1" x14ac:dyDescent="0.3">
      <c r="B288" s="33"/>
      <c r="C288" s="5" cm="1">
        <f t="array" ref="C288:F288">PRNG_rnd_poly(4,B287*2+1,Constants!$D$8)</f>
        <v>-11</v>
      </c>
      <c r="D288" s="5">
        <v>4</v>
      </c>
      <c r="E288" s="5">
        <v>10</v>
      </c>
      <c r="F288" s="5">
        <v>-11</v>
      </c>
      <c r="G288" s="6"/>
      <c r="H288" s="5">
        <v>-23</v>
      </c>
      <c r="I288" s="5">
        <v>-28</v>
      </c>
      <c r="J288" s="5">
        <v>28</v>
      </c>
      <c r="K288" s="5">
        <v>-16</v>
      </c>
      <c r="L288" s="6"/>
      <c r="M288" s="5" cm="1">
        <f t="array" ref="M288:P288">decompose_poly(H288:K288,$E$3,2*Constants!$D$10,"high")</f>
        <v>2</v>
      </c>
      <c r="N288" s="5">
        <v>2</v>
      </c>
      <c r="O288" s="5">
        <v>1</v>
      </c>
      <c r="P288" s="5">
        <v>2</v>
      </c>
      <c r="Q288" s="6"/>
      <c r="R288" s="11" t="str" cm="1">
        <f t="array" ref="R288">mm3_hash($V$3&amp;_xlfn.TEXTJOIN(",",TRUE,M287:P288))</f>
        <v>9F676B7B</v>
      </c>
      <c r="S288" s="6"/>
      <c r="T288" s="6"/>
      <c r="U288" s="6"/>
      <c r="V288" s="6"/>
      <c r="W288" s="6"/>
      <c r="X288" s="6"/>
      <c r="Y288" s="6"/>
      <c r="Z288" s="5" cm="1">
        <f t="array" ref="Z288:AC288">polyadd(C288:F288,polymultdiv($F$11:$I$11,_xlfn.ANCHORARRAY(U287),_xlfn.ANCHORARRAY($J$3),$E$3),$E$3)</f>
        <v>-10</v>
      </c>
      <c r="AA288" s="5">
        <v>4</v>
      </c>
      <c r="AB288" s="5">
        <v>8</v>
      </c>
      <c r="AC288" s="5">
        <v>-10</v>
      </c>
      <c r="AD288" s="6"/>
      <c r="AE288" s="5" cm="1">
        <f t="array" ref="AE288:AH288">polysub(H288:K288,polymultdiv(_xlfn.ANCHORARRAY(U287),$F$15:$I$15,_xlfn.ANCHORARRAY($J$3),$E$3),$E$3)</f>
        <v>-23</v>
      </c>
      <c r="AF288" s="5">
        <v>-29</v>
      </c>
      <c r="AG288" s="5">
        <v>28</v>
      </c>
      <c r="AH288" s="5">
        <v>-17</v>
      </c>
      <c r="AI288" s="6"/>
      <c r="AJ288" s="5" cm="1">
        <f t="array" ref="AJ288:AM288">decompose_poly(_xlfn.ANCHORARRAY(AE288),$E$3,2*Constants!$D$10,"low")</f>
        <v>-2</v>
      </c>
      <c r="AK288" s="5">
        <v>-8</v>
      </c>
      <c r="AL288" s="5">
        <v>8</v>
      </c>
      <c r="AM288" s="5">
        <v>4</v>
      </c>
      <c r="AO288" s="33" t="str" cm="1">
        <f t="array" ref="AO288">InfinityNorm(AJ287:AM288)&amp;"&gt;="&amp;Constants!$D$10-Constants!$D$16</f>
        <v>8&gt;=8</v>
      </c>
      <c r="AP288" s="33"/>
      <c r="AQ288" s="33"/>
      <c r="AR288" s="33"/>
      <c r="AS288" s="40"/>
      <c r="AT288" s="1"/>
      <c r="AU288" s="1"/>
      <c r="AW288" s="1"/>
      <c r="AX288" s="1"/>
      <c r="AY288" s="1"/>
    </row>
    <row r="289" spans="2:51" ht="18" customHeight="1" x14ac:dyDescent="0.3">
      <c r="AT289" s="1"/>
      <c r="AU289" s="1"/>
      <c r="AW289" s="1"/>
      <c r="AX289" s="1"/>
      <c r="AY289" s="1"/>
    </row>
    <row r="290" spans="2:51" ht="18" customHeight="1" x14ac:dyDescent="0.3">
      <c r="B290" s="33">
        <v>88</v>
      </c>
      <c r="C290" s="5" cm="1">
        <f t="array" ref="C290:F290">PRNG_rnd_poly(4,B290*2,Constants!$D$8)</f>
        <v>-1</v>
      </c>
      <c r="D290" s="5">
        <v>1</v>
      </c>
      <c r="E290" s="5">
        <v>-4</v>
      </c>
      <c r="F290" s="5">
        <v>-6</v>
      </c>
      <c r="G290" s="6"/>
      <c r="H290" s="5" cm="1">
        <f t="array" ref="H290:K291">poly_mv_mult_div($F$6:$I$6,$K$6:$N$6,$F$7:$I$7,$K$7:$N$7,C290:F290,C291:F291,_xlfn.ANCHORARRAY($J$3),$E$3)</f>
        <v>26</v>
      </c>
      <c r="I290" s="5">
        <v>10</v>
      </c>
      <c r="J290" s="5">
        <v>-20</v>
      </c>
      <c r="K290" s="5">
        <v>-9</v>
      </c>
      <c r="L290" s="6"/>
      <c r="M290" s="5" cm="1">
        <f t="array" ref="M290:P290">decompose_poly(H290:K290,$E$3,2*Constants!$D$10,"high")</f>
        <v>1</v>
      </c>
      <c r="N290" s="5">
        <v>0</v>
      </c>
      <c r="O290" s="5">
        <v>2</v>
      </c>
      <c r="P290" s="5">
        <v>0</v>
      </c>
      <c r="Q290" s="6"/>
      <c r="R290" s="33" t="s">
        <v>14</v>
      </c>
      <c r="S290" s="33"/>
      <c r="T290" s="6"/>
      <c r="U290" s="5" cm="1">
        <f t="array" ref="U290:X290">SampleInBall(4,2,R291)</f>
        <v>0</v>
      </c>
      <c r="V290" s="5">
        <v>-1</v>
      </c>
      <c r="W290" s="5">
        <v>0</v>
      </c>
      <c r="X290" s="5">
        <v>1</v>
      </c>
      <c r="Y290" s="6"/>
      <c r="Z290" s="5" cm="1">
        <f t="array" ref="Z290:AC290">polyadd(C290:F290,polymultdiv($F$10:$I$10,_xlfn.ANCHORARRAY(U290),_xlfn.ANCHORARRAY($J$3),$E$3),$E$3)</f>
        <v>-2</v>
      </c>
      <c r="AA290" s="5">
        <v>1</v>
      </c>
      <c r="AB290" s="5">
        <v>-5</v>
      </c>
      <c r="AC290" s="5">
        <v>-6</v>
      </c>
      <c r="AD290" s="6"/>
      <c r="AE290" s="5" cm="1">
        <f t="array" ref="AE290:AH290">polysub(H290:K290,polymultdiv(_xlfn.ANCHORARRAY(U290),$F$14:$I$14,_xlfn.ANCHORARRAY($J$3),$E$3),$E$3)</f>
        <v>25</v>
      </c>
      <c r="AF290" s="5">
        <v>12</v>
      </c>
      <c r="AG290" s="5">
        <v>-21</v>
      </c>
      <c r="AH290" s="5">
        <v>-9</v>
      </c>
      <c r="AI290" s="6"/>
      <c r="AJ290" s="5" cm="1">
        <f t="array" ref="AJ290:AM290">decompose_poly(_xlfn.ANCHORARRAY(AE290),$E$3,2*Constants!$D$10,"low")</f>
        <v>5</v>
      </c>
      <c r="AK290" s="5">
        <v>-8</v>
      </c>
      <c r="AL290" s="5">
        <v>0</v>
      </c>
      <c r="AM290" s="5">
        <v>-9</v>
      </c>
      <c r="AO290" s="33" t="str" cm="1">
        <f t="array" ref="AO290">InfinityNorm(Z290:AC291)&amp;"&gt;="&amp;Constants!$D$8-Constants!$D$16</f>
        <v>7&gt;=11</v>
      </c>
      <c r="AP290" s="33"/>
      <c r="AQ290" s="33" t="b" cm="1">
        <f t="array" ref="AQ290">NOT(OR(InfinityNorm(Z290:AC291)&gt;=Constants!$D$8-Constants!$D$16,InfinityNorm(AJ290:AM291)&gt;=Constants!$D$10-Constants!$D$16))</f>
        <v>0</v>
      </c>
      <c r="AR290" s="33"/>
      <c r="AS290" s="40">
        <f t="shared" ref="AS290" si="86">IF(AQ290,1,0)</f>
        <v>0</v>
      </c>
      <c r="AT290" s="1"/>
      <c r="AU290" s="1"/>
      <c r="AW290" s="1"/>
      <c r="AX290" s="1"/>
      <c r="AY290" s="1"/>
    </row>
    <row r="291" spans="2:51" ht="18" customHeight="1" x14ac:dyDescent="0.3">
      <c r="B291" s="33"/>
      <c r="C291" s="5" cm="1">
        <f t="array" ref="C291:F291">PRNG_rnd_poly(4,B290*2+1,Constants!$D$8)</f>
        <v>-4</v>
      </c>
      <c r="D291" s="5">
        <v>2</v>
      </c>
      <c r="E291" s="5">
        <v>7</v>
      </c>
      <c r="F291" s="5">
        <v>6</v>
      </c>
      <c r="G291" s="6"/>
      <c r="H291" s="5">
        <v>-18</v>
      </c>
      <c r="I291" s="5">
        <v>-11</v>
      </c>
      <c r="J291" s="5">
        <v>22</v>
      </c>
      <c r="K291" s="5">
        <v>-10</v>
      </c>
      <c r="L291" s="6"/>
      <c r="M291" s="5" cm="1">
        <f t="array" ref="M291:P291">decompose_poly(H291:K291,$E$3,2*Constants!$D$10,"high")</f>
        <v>2</v>
      </c>
      <c r="N291" s="5">
        <v>2</v>
      </c>
      <c r="O291" s="5">
        <v>1</v>
      </c>
      <c r="P291" s="5">
        <v>0</v>
      </c>
      <c r="Q291" s="6"/>
      <c r="R291" s="11" t="str" cm="1">
        <f t="array" ref="R291">mm3_hash($V$3&amp;_xlfn.TEXTJOIN(",",TRUE,M290:P291))</f>
        <v>7891754B</v>
      </c>
      <c r="S291" s="6"/>
      <c r="T291" s="6"/>
      <c r="U291" s="6"/>
      <c r="V291" s="6"/>
      <c r="W291" s="6"/>
      <c r="X291" s="6"/>
      <c r="Y291" s="6"/>
      <c r="Z291" s="5" cm="1">
        <f t="array" ref="Z291:AC291">polyadd(C291:F291,polymultdiv($F$11:$I$11,_xlfn.ANCHORARRAY(U290),_xlfn.ANCHORARRAY($J$3),$E$3),$E$3)</f>
        <v>-6</v>
      </c>
      <c r="AA291" s="5">
        <v>1</v>
      </c>
      <c r="AB291" s="5">
        <v>7</v>
      </c>
      <c r="AC291" s="5">
        <v>5</v>
      </c>
      <c r="AD291" s="6"/>
      <c r="AE291" s="5" cm="1">
        <f t="array" ref="AE291:AH291">polysub(H291:K291,polymultdiv(_xlfn.ANCHORARRAY(U290),$F$15:$I$15,_xlfn.ANCHORARRAY($J$3),$E$3),$E$3)</f>
        <v>-19</v>
      </c>
      <c r="AF291" s="5">
        <v>-12</v>
      </c>
      <c r="AG291" s="5">
        <v>21</v>
      </c>
      <c r="AH291" s="5">
        <v>-9</v>
      </c>
      <c r="AI291" s="6"/>
      <c r="AJ291" s="5" cm="1">
        <f t="array" ref="AJ291:AM291">decompose_poly(_xlfn.ANCHORARRAY(AE291),$E$3,2*Constants!$D$10,"low")</f>
        <v>2</v>
      </c>
      <c r="AK291" s="5">
        <v>9</v>
      </c>
      <c r="AL291" s="5">
        <v>1</v>
      </c>
      <c r="AM291" s="5">
        <v>-9</v>
      </c>
      <c r="AO291" s="33" t="str" cm="1">
        <f t="array" ref="AO291">InfinityNorm(AJ290:AM291)&amp;"&gt;="&amp;Constants!$D$10-Constants!$D$16</f>
        <v>9&gt;=8</v>
      </c>
      <c r="AP291" s="33"/>
      <c r="AQ291" s="33"/>
      <c r="AR291" s="33"/>
      <c r="AS291" s="40"/>
      <c r="AT291" s="1"/>
      <c r="AU291" s="1"/>
      <c r="AW291" s="1"/>
      <c r="AX291" s="1"/>
      <c r="AY291" s="1"/>
    </row>
    <row r="292" spans="2:51" ht="18" customHeight="1" x14ac:dyDescent="0.3">
      <c r="AT292" s="1"/>
      <c r="AU292" s="1"/>
      <c r="AW292" s="1"/>
      <c r="AX292" s="1"/>
      <c r="AY292" s="1"/>
    </row>
    <row r="293" spans="2:51" ht="18" customHeight="1" x14ac:dyDescent="0.3">
      <c r="B293" s="33">
        <v>89</v>
      </c>
      <c r="C293" s="5" cm="1">
        <f t="array" ref="C293:F293">PRNG_rnd_poly(4,B293*2,Constants!$D$8)</f>
        <v>1</v>
      </c>
      <c r="D293" s="5">
        <v>-11</v>
      </c>
      <c r="E293" s="5">
        <v>-1</v>
      </c>
      <c r="F293" s="5">
        <v>11</v>
      </c>
      <c r="G293" s="6"/>
      <c r="H293" s="5" cm="1">
        <f t="array" ref="H293:K294">poly_mv_mult_div($F$6:$I$6,$K$6:$N$6,$F$7:$I$7,$K$7:$N$7,C293:F293,C294:F294,_xlfn.ANCHORARRAY($J$3),$E$3)</f>
        <v>3</v>
      </c>
      <c r="I293" s="5">
        <v>28</v>
      </c>
      <c r="J293" s="5">
        <v>-21</v>
      </c>
      <c r="K293" s="5">
        <v>-6</v>
      </c>
      <c r="L293" s="6"/>
      <c r="M293" s="5" cm="1">
        <f t="array" ref="M293:P293">decompose_poly(H293:K293,$E$3,2*Constants!$D$10,"high")</f>
        <v>0</v>
      </c>
      <c r="N293" s="5">
        <v>1</v>
      </c>
      <c r="O293" s="5">
        <v>2</v>
      </c>
      <c r="P293" s="5">
        <v>0</v>
      </c>
      <c r="Q293" s="6"/>
      <c r="R293" s="33" t="s">
        <v>14</v>
      </c>
      <c r="S293" s="33"/>
      <c r="T293" s="6"/>
      <c r="U293" s="5" cm="1">
        <f t="array" ref="U293:X293">SampleInBall(4,2,R294)</f>
        <v>1</v>
      </c>
      <c r="V293" s="5">
        <v>0</v>
      </c>
      <c r="W293" s="5">
        <v>1</v>
      </c>
      <c r="X293" s="5">
        <v>0</v>
      </c>
      <c r="Y293" s="6"/>
      <c r="Z293" s="5" cm="1">
        <f t="array" ref="Z293:AC293">polyadd(C293:F293,polymultdiv($F$10:$I$10,_xlfn.ANCHORARRAY(U293),_xlfn.ANCHORARRAY($J$3),$E$3),$E$3)</f>
        <v>1</v>
      </c>
      <c r="AA293" s="5">
        <v>-10</v>
      </c>
      <c r="AB293" s="5">
        <v>-1</v>
      </c>
      <c r="AC293" s="5">
        <v>12</v>
      </c>
      <c r="AD293" s="6"/>
      <c r="AE293" s="5" cm="1">
        <f t="array" ref="AE293:AH293">polysub(H293:K293,polymultdiv(_xlfn.ANCHORARRAY(U293),$F$14:$I$14,_xlfn.ANCHORARRAY($J$3),$E$3),$E$3)</f>
        <v>3</v>
      </c>
      <c r="AF293" s="5">
        <v>29</v>
      </c>
      <c r="AG293" s="5">
        <v>-23</v>
      </c>
      <c r="AH293" s="5">
        <v>-5</v>
      </c>
      <c r="AI293" s="6"/>
      <c r="AJ293" s="5" cm="1">
        <f t="array" ref="AJ293:AM293">decompose_poly(_xlfn.ANCHORARRAY(AE293),$E$3,2*Constants!$D$10,"low")</f>
        <v>3</v>
      </c>
      <c r="AK293" s="5">
        <v>9</v>
      </c>
      <c r="AL293" s="5">
        <v>-2</v>
      </c>
      <c r="AM293" s="5">
        <v>-5</v>
      </c>
      <c r="AO293" s="33" t="str" cm="1">
        <f t="array" ref="AO293">InfinityNorm(Z293:AC294)&amp;"&gt;="&amp;Constants!$D$8-Constants!$D$16</f>
        <v>12&gt;=11</v>
      </c>
      <c r="AP293" s="33"/>
      <c r="AQ293" s="33" t="b" cm="1">
        <f t="array" ref="AQ293">NOT(OR(InfinityNorm(Z293:AC294)&gt;=Constants!$D$8-Constants!$D$16,InfinityNorm(AJ293:AM294)&gt;=Constants!$D$10-Constants!$D$16))</f>
        <v>0</v>
      </c>
      <c r="AR293" s="33"/>
      <c r="AS293" s="40">
        <f t="shared" ref="AS293" si="87">IF(AQ293,1,0)</f>
        <v>0</v>
      </c>
      <c r="AT293" s="1"/>
      <c r="AU293" s="1"/>
      <c r="AW293" s="1"/>
      <c r="AX293" s="1"/>
      <c r="AY293" s="1"/>
    </row>
    <row r="294" spans="2:51" ht="18" customHeight="1" x14ac:dyDescent="0.3">
      <c r="B294" s="33"/>
      <c r="C294" s="5" cm="1">
        <f t="array" ref="C294:F294">PRNG_rnd_poly(4,B293*2+1,Constants!$D$8)</f>
        <v>-11</v>
      </c>
      <c r="D294" s="5">
        <v>0</v>
      </c>
      <c r="E294" s="5">
        <v>9</v>
      </c>
      <c r="F294" s="5">
        <v>-9</v>
      </c>
      <c r="G294" s="6"/>
      <c r="H294" s="5">
        <v>23</v>
      </c>
      <c r="I294" s="5">
        <v>-23</v>
      </c>
      <c r="J294" s="5">
        <v>24</v>
      </c>
      <c r="K294" s="5">
        <v>6</v>
      </c>
      <c r="L294" s="6"/>
      <c r="M294" s="5" cm="1">
        <f t="array" ref="M294:P294">decompose_poly(H294:K294,$E$3,2*Constants!$D$10,"high")</f>
        <v>1</v>
      </c>
      <c r="N294" s="5">
        <v>2</v>
      </c>
      <c r="O294" s="5">
        <v>1</v>
      </c>
      <c r="P294" s="5">
        <v>0</v>
      </c>
      <c r="Q294" s="6"/>
      <c r="R294" s="11" t="str" cm="1">
        <f t="array" ref="R294">mm3_hash($V$3&amp;_xlfn.TEXTJOIN(",",TRUE,M293:P294))</f>
        <v>B2529787</v>
      </c>
      <c r="S294" s="6"/>
      <c r="T294" s="6"/>
      <c r="U294" s="6"/>
      <c r="V294" s="6"/>
      <c r="W294" s="6"/>
      <c r="X294" s="6"/>
      <c r="Y294" s="6"/>
      <c r="Z294" s="5" cm="1">
        <f t="array" ref="Z294:AC294">polyadd(C294:F294,polymultdiv($F$11:$I$11,_xlfn.ANCHORARRAY(U293),_xlfn.ANCHORARRAY($J$3),$E$3),$E$3)</f>
        <v>-12</v>
      </c>
      <c r="AA294" s="5">
        <v>2</v>
      </c>
      <c r="AB294" s="5">
        <v>10</v>
      </c>
      <c r="AC294" s="5">
        <v>-9</v>
      </c>
      <c r="AD294" s="6"/>
      <c r="AE294" s="5" cm="1">
        <f t="array" ref="AE294:AH294">polysub(H294:K294,polymultdiv(_xlfn.ANCHORARRAY(U293),$F$15:$I$15,_xlfn.ANCHORARRAY($J$3),$E$3),$E$3)</f>
        <v>24</v>
      </c>
      <c r="AF294" s="5">
        <v>-22</v>
      </c>
      <c r="AG294" s="5">
        <v>25</v>
      </c>
      <c r="AH294" s="5">
        <v>7</v>
      </c>
      <c r="AI294" s="6"/>
      <c r="AJ294" s="5" cm="1">
        <f t="array" ref="AJ294:AM294">decompose_poly(_xlfn.ANCHORARRAY(AE294),$E$3,2*Constants!$D$10,"low")</f>
        <v>4</v>
      </c>
      <c r="AK294" s="5">
        <v>-1</v>
      </c>
      <c r="AL294" s="5">
        <v>5</v>
      </c>
      <c r="AM294" s="5">
        <v>7</v>
      </c>
      <c r="AO294" s="33" t="str" cm="1">
        <f t="array" ref="AO294">InfinityNorm(AJ293:AM294)&amp;"&gt;="&amp;Constants!$D$10-Constants!$D$16</f>
        <v>9&gt;=8</v>
      </c>
      <c r="AP294" s="33"/>
      <c r="AQ294" s="33"/>
      <c r="AR294" s="33"/>
      <c r="AS294" s="40"/>
      <c r="AT294" s="1"/>
      <c r="AU294" s="1"/>
      <c r="AW294" s="1"/>
      <c r="AX294" s="1"/>
      <c r="AY294" s="1"/>
    </row>
    <row r="295" spans="2:51" ht="18" customHeight="1" x14ac:dyDescent="0.3">
      <c r="AT295" s="1"/>
      <c r="AU295" s="1"/>
      <c r="AW295" s="1"/>
      <c r="AX295" s="1"/>
      <c r="AY295" s="1"/>
    </row>
    <row r="296" spans="2:51" ht="18" customHeight="1" x14ac:dyDescent="0.3">
      <c r="B296" s="33">
        <v>90</v>
      </c>
      <c r="C296" s="5" cm="1">
        <f t="array" ref="C296:F296">PRNG_rnd_poly(4,B296*2,Constants!$D$8)</f>
        <v>10</v>
      </c>
      <c r="D296" s="5">
        <v>-7</v>
      </c>
      <c r="E296" s="5">
        <v>5</v>
      </c>
      <c r="F296" s="5">
        <v>-11</v>
      </c>
      <c r="G296" s="6"/>
      <c r="H296" s="5" cm="1">
        <f t="array" ref="H296:K297">poly_mv_mult_div($F$6:$I$6,$K$6:$N$6,$F$7:$I$7,$K$7:$N$7,C296:F296,C297:F297,_xlfn.ANCHORARRAY($J$3),$E$3)</f>
        <v>-6</v>
      </c>
      <c r="I296" s="5">
        <v>-15</v>
      </c>
      <c r="J296" s="5">
        <v>25</v>
      </c>
      <c r="K296" s="5">
        <v>-22</v>
      </c>
      <c r="L296" s="6"/>
      <c r="M296" s="5" cm="1">
        <f t="array" ref="M296:P296">decompose_poly(H296:K296,$E$3,2*Constants!$D$10,"high")</f>
        <v>0</v>
      </c>
      <c r="N296" s="5">
        <v>2</v>
      </c>
      <c r="O296" s="5">
        <v>1</v>
      </c>
      <c r="P296" s="5">
        <v>2</v>
      </c>
      <c r="Q296" s="6"/>
      <c r="R296" s="33" t="s">
        <v>14</v>
      </c>
      <c r="S296" s="33"/>
      <c r="T296" s="6"/>
      <c r="U296" s="5" cm="1">
        <f t="array" ref="U296:X296">SampleInBall(4,2,R297)</f>
        <v>1</v>
      </c>
      <c r="V296" s="5">
        <v>0</v>
      </c>
      <c r="W296" s="5">
        <v>0</v>
      </c>
      <c r="X296" s="5">
        <v>1</v>
      </c>
      <c r="Y296" s="6"/>
      <c r="Z296" s="5" cm="1">
        <f t="array" ref="Z296:AC296">polyadd(C296:F296,polymultdiv($F$10:$I$10,_xlfn.ANCHORARRAY(U296),_xlfn.ANCHORARRAY($J$3),$E$3),$E$3)</f>
        <v>9</v>
      </c>
      <c r="AA296" s="5">
        <v>-6</v>
      </c>
      <c r="AB296" s="5">
        <v>5</v>
      </c>
      <c r="AC296" s="5">
        <v>-11</v>
      </c>
      <c r="AD296" s="6"/>
      <c r="AE296" s="5" cm="1">
        <f t="array" ref="AE296:AH296">polysub(H296:K296,polymultdiv(_xlfn.ANCHORARRAY(U296),$F$14:$I$14,_xlfn.ANCHORARRAY($J$3),$E$3),$E$3)</f>
        <v>-8</v>
      </c>
      <c r="AF296" s="5">
        <v>-13</v>
      </c>
      <c r="AG296" s="5">
        <v>24</v>
      </c>
      <c r="AH296" s="5">
        <v>-23</v>
      </c>
      <c r="AI296" s="6"/>
      <c r="AJ296" s="5" cm="1">
        <f t="array" ref="AJ296:AM296">decompose_poly(_xlfn.ANCHORARRAY(AE296),$E$3,2*Constants!$D$10,"low")</f>
        <v>-8</v>
      </c>
      <c r="AK296" s="5">
        <v>8</v>
      </c>
      <c r="AL296" s="5">
        <v>4</v>
      </c>
      <c r="AM296" s="5">
        <v>-2</v>
      </c>
      <c r="AO296" s="33" t="str" cm="1">
        <f t="array" ref="AO296">InfinityNorm(Z296:AC297)&amp;"&gt;="&amp;Constants!$D$8-Constants!$D$16</f>
        <v>11&gt;=11</v>
      </c>
      <c r="AP296" s="33"/>
      <c r="AQ296" s="33" t="b" cm="1">
        <f t="array" ref="AQ296">NOT(OR(InfinityNorm(Z296:AC297)&gt;=Constants!$D$8-Constants!$D$16,InfinityNorm(AJ296:AM297)&gt;=Constants!$D$10-Constants!$D$16))</f>
        <v>0</v>
      </c>
      <c r="AR296" s="33"/>
      <c r="AS296" s="40">
        <f t="shared" ref="AS296" si="88">IF(AQ296,1,0)</f>
        <v>0</v>
      </c>
      <c r="AT296" s="1"/>
      <c r="AU296" s="1"/>
      <c r="AW296" s="1"/>
      <c r="AX296" s="1"/>
      <c r="AY296" s="1"/>
    </row>
    <row r="297" spans="2:51" ht="18" customHeight="1" x14ac:dyDescent="0.3">
      <c r="B297" s="33"/>
      <c r="C297" s="5" cm="1">
        <f t="array" ref="C297:F297">PRNG_rnd_poly(4,B296*2+1,Constants!$D$8)</f>
        <v>3</v>
      </c>
      <c r="D297" s="5">
        <v>-8</v>
      </c>
      <c r="E297" s="5">
        <v>-11</v>
      </c>
      <c r="F297" s="5">
        <v>2</v>
      </c>
      <c r="G297" s="6"/>
      <c r="H297" s="5">
        <v>30</v>
      </c>
      <c r="I297" s="5">
        <v>-12</v>
      </c>
      <c r="J297" s="5">
        <v>-2</v>
      </c>
      <c r="K297" s="5">
        <v>-8</v>
      </c>
      <c r="L297" s="6"/>
      <c r="M297" s="5" cm="1">
        <f t="array" ref="M297:P297">decompose_poly(H297:K297,$E$3,2*Constants!$D$10,"high")</f>
        <v>1</v>
      </c>
      <c r="N297" s="5">
        <v>2</v>
      </c>
      <c r="O297" s="5">
        <v>0</v>
      </c>
      <c r="P297" s="5">
        <v>0</v>
      </c>
      <c r="Q297" s="6"/>
      <c r="R297" s="11" t="str" cm="1">
        <f t="array" ref="R297">mm3_hash($V$3&amp;_xlfn.TEXTJOIN(",",TRUE,M296:P297))</f>
        <v>BB21AB40</v>
      </c>
      <c r="S297" s="6"/>
      <c r="T297" s="6"/>
      <c r="U297" s="6"/>
      <c r="V297" s="6"/>
      <c r="W297" s="6"/>
      <c r="X297" s="6"/>
      <c r="Y297" s="6"/>
      <c r="Z297" s="5" cm="1">
        <f t="array" ref="Z297:AC297">polyadd(C297:F297,polymultdiv($F$11:$I$11,_xlfn.ANCHORARRAY(U296),_xlfn.ANCHORARRAY($J$3),$E$3),$E$3)</f>
        <v>2</v>
      </c>
      <c r="AA297" s="5">
        <v>-8</v>
      </c>
      <c r="AB297" s="5">
        <v>-9</v>
      </c>
      <c r="AC297" s="5">
        <v>1</v>
      </c>
      <c r="AD297" s="6"/>
      <c r="AE297" s="5" cm="1">
        <f t="array" ref="AE297:AH297">polysub(H297:K297,polymultdiv(_xlfn.ANCHORARRAY(U296),$F$15:$I$15,_xlfn.ANCHORARRAY($J$3),$E$3),$E$3)</f>
        <v>30</v>
      </c>
      <c r="AF297" s="5">
        <v>-11</v>
      </c>
      <c r="AG297" s="5">
        <v>-2</v>
      </c>
      <c r="AH297" s="5">
        <v>-7</v>
      </c>
      <c r="AI297" s="6"/>
      <c r="AJ297" s="5" cm="1">
        <f t="array" ref="AJ297:AM297">decompose_poly(_xlfn.ANCHORARRAY(AE297),$E$3,2*Constants!$D$10,"low")</f>
        <v>10</v>
      </c>
      <c r="AK297" s="5">
        <v>10</v>
      </c>
      <c r="AL297" s="5">
        <v>-2</v>
      </c>
      <c r="AM297" s="5">
        <v>-7</v>
      </c>
      <c r="AO297" s="33" t="str" cm="1">
        <f t="array" ref="AO297">InfinityNorm(AJ296:AM297)&amp;"&gt;="&amp;Constants!$D$10-Constants!$D$16</f>
        <v>10&gt;=8</v>
      </c>
      <c r="AP297" s="33"/>
      <c r="AQ297" s="33"/>
      <c r="AR297" s="33"/>
      <c r="AS297" s="40"/>
      <c r="AT297" s="1"/>
      <c r="AU297" s="1"/>
      <c r="AW297" s="1"/>
      <c r="AX297" s="1"/>
      <c r="AY297" s="1"/>
    </row>
    <row r="298" spans="2:51" ht="18" customHeight="1" x14ac:dyDescent="0.3">
      <c r="AT298" s="1"/>
      <c r="AU298" s="1"/>
      <c r="AW298" s="1"/>
      <c r="AX298" s="1"/>
      <c r="AY298" s="1"/>
    </row>
    <row r="299" spans="2:51" ht="18" customHeight="1" x14ac:dyDescent="0.3">
      <c r="B299" s="33">
        <v>91</v>
      </c>
      <c r="C299" s="5" cm="1">
        <f t="array" ref="C299:F299">PRNG_rnd_poly(4,B299*2,Constants!$D$8)</f>
        <v>11</v>
      </c>
      <c r="D299" s="5">
        <v>-8</v>
      </c>
      <c r="E299" s="5">
        <v>-11</v>
      </c>
      <c r="F299" s="5">
        <v>-11</v>
      </c>
      <c r="G299" s="6"/>
      <c r="H299" s="5" cm="1">
        <f t="array" ref="H299:K300">poly_mv_mult_div($F$6:$I$6,$K$6:$N$6,$F$7:$I$7,$K$7:$N$7,C299:F299,C300:F300,_xlfn.ANCHORARRAY($J$3),$E$3)</f>
        <v>-17</v>
      </c>
      <c r="I299" s="5">
        <v>-29</v>
      </c>
      <c r="J299" s="5">
        <v>21</v>
      </c>
      <c r="K299" s="5">
        <v>-27</v>
      </c>
      <c r="L299" s="6"/>
      <c r="M299" s="5" cm="1">
        <f t="array" ref="M299:P299">decompose_poly(H299:K299,$E$3,2*Constants!$D$10,"high")</f>
        <v>2</v>
      </c>
      <c r="N299" s="5">
        <v>2</v>
      </c>
      <c r="O299" s="5">
        <v>1</v>
      </c>
      <c r="P299" s="5">
        <v>2</v>
      </c>
      <c r="Q299" s="6"/>
      <c r="R299" s="33" t="s">
        <v>14</v>
      </c>
      <c r="S299" s="33"/>
      <c r="T299" s="6"/>
      <c r="U299" s="5" cm="1">
        <f t="array" ref="U299:X299">SampleInBall(4,2,R300)</f>
        <v>-1</v>
      </c>
      <c r="V299" s="5">
        <v>1</v>
      </c>
      <c r="W299" s="5">
        <v>0</v>
      </c>
      <c r="X299" s="5">
        <v>0</v>
      </c>
      <c r="Y299" s="6"/>
      <c r="Z299" s="5" cm="1">
        <f t="array" ref="Z299:AC299">polyadd(C299:F299,polymultdiv($F$10:$I$10,_xlfn.ANCHORARRAY(U299),_xlfn.ANCHORARRAY($J$3),$E$3),$E$3)</f>
        <v>11</v>
      </c>
      <c r="AA299" s="5">
        <v>-9</v>
      </c>
      <c r="AB299" s="5">
        <v>-10</v>
      </c>
      <c r="AC299" s="5">
        <v>-11</v>
      </c>
      <c r="AD299" s="6"/>
      <c r="AE299" s="5" cm="1">
        <f t="array" ref="AE299:AH299">polysub(H299:K299,polymultdiv(_xlfn.ANCHORARRAY(U299),$F$14:$I$14,_xlfn.ANCHORARRAY($J$3),$E$3),$E$3)</f>
        <v>-16</v>
      </c>
      <c r="AF299" s="5">
        <v>30</v>
      </c>
      <c r="AG299" s="5">
        <v>23</v>
      </c>
      <c r="AH299" s="5">
        <v>-28</v>
      </c>
      <c r="AI299" s="6"/>
      <c r="AJ299" s="5" cm="1">
        <f t="array" ref="AJ299:AM299">decompose_poly(_xlfn.ANCHORARRAY(AE299),$E$3,2*Constants!$D$10,"low")</f>
        <v>5</v>
      </c>
      <c r="AK299" s="5">
        <v>10</v>
      </c>
      <c r="AL299" s="5">
        <v>3</v>
      </c>
      <c r="AM299" s="5">
        <v>-7</v>
      </c>
      <c r="AO299" s="33" t="str" cm="1">
        <f t="array" ref="AO299">InfinityNorm(Z299:AC300)&amp;"&gt;="&amp;Constants!$D$8-Constants!$D$16</f>
        <v>12&gt;=11</v>
      </c>
      <c r="AP299" s="33"/>
      <c r="AQ299" s="33" t="b" cm="1">
        <f t="array" ref="AQ299">NOT(OR(InfinityNorm(Z299:AC300)&gt;=Constants!$D$8-Constants!$D$16,InfinityNorm(AJ299:AM300)&gt;=Constants!$D$10-Constants!$D$16))</f>
        <v>0</v>
      </c>
      <c r="AR299" s="33"/>
      <c r="AS299" s="40">
        <f t="shared" ref="AS299" si="89">IF(AQ299,1,0)</f>
        <v>0</v>
      </c>
      <c r="AT299" s="1"/>
      <c r="AU299" s="1"/>
      <c r="AW299" s="1"/>
      <c r="AX299" s="1"/>
      <c r="AY299" s="1"/>
    </row>
    <row r="300" spans="2:51" ht="18" customHeight="1" x14ac:dyDescent="0.3">
      <c r="B300" s="33"/>
      <c r="C300" s="5" cm="1">
        <f t="array" ref="C300:F300">PRNG_rnd_poly(4,B299*2+1,Constants!$D$8)</f>
        <v>11</v>
      </c>
      <c r="D300" s="5">
        <v>-10</v>
      </c>
      <c r="E300" s="5">
        <v>0</v>
      </c>
      <c r="F300" s="5">
        <v>-2</v>
      </c>
      <c r="G300" s="6"/>
      <c r="H300" s="5">
        <v>-23</v>
      </c>
      <c r="I300" s="5">
        <v>-4</v>
      </c>
      <c r="J300" s="5">
        <v>2</v>
      </c>
      <c r="K300" s="5">
        <v>-16</v>
      </c>
      <c r="L300" s="6"/>
      <c r="M300" s="5" cm="1">
        <f t="array" ref="M300:P300">decompose_poly(H300:K300,$E$3,2*Constants!$D$10,"high")</f>
        <v>2</v>
      </c>
      <c r="N300" s="5">
        <v>0</v>
      </c>
      <c r="O300" s="5">
        <v>0</v>
      </c>
      <c r="P300" s="5">
        <v>2</v>
      </c>
      <c r="Q300" s="6"/>
      <c r="R300" s="11" t="str" cm="1">
        <f t="array" ref="R300">mm3_hash($V$3&amp;_xlfn.TEXTJOIN(",",TRUE,M299:P300))</f>
        <v>E21C99AF</v>
      </c>
      <c r="S300" s="6"/>
      <c r="T300" s="6"/>
      <c r="U300" s="6"/>
      <c r="V300" s="6"/>
      <c r="W300" s="6"/>
      <c r="X300" s="6"/>
      <c r="Y300" s="6"/>
      <c r="Z300" s="5" cm="1">
        <f t="array" ref="Z300:AC300">polyadd(C300:F300,polymultdiv($F$11:$I$11,_xlfn.ANCHORARRAY(U299),_xlfn.ANCHORARRAY($J$3),$E$3),$E$3)</f>
        <v>12</v>
      </c>
      <c r="AA300" s="5">
        <v>-11</v>
      </c>
      <c r="AB300" s="5">
        <v>0</v>
      </c>
      <c r="AC300" s="5">
        <v>0</v>
      </c>
      <c r="AD300" s="6"/>
      <c r="AE300" s="5" cm="1">
        <f t="array" ref="AE300:AH300">polysub(H300:K300,polymultdiv(_xlfn.ANCHORARRAY(U299),$F$15:$I$15,_xlfn.ANCHORARRAY($J$3),$E$3),$E$3)</f>
        <v>-24</v>
      </c>
      <c r="AF300" s="5">
        <v>-4</v>
      </c>
      <c r="AG300" s="5">
        <v>3</v>
      </c>
      <c r="AH300" s="5">
        <v>-16</v>
      </c>
      <c r="AI300" s="6"/>
      <c r="AJ300" s="5" cm="1">
        <f t="array" ref="AJ300:AM300">decompose_poly(_xlfn.ANCHORARRAY(AE300),$E$3,2*Constants!$D$10,"low")</f>
        <v>-3</v>
      </c>
      <c r="AK300" s="5">
        <v>-4</v>
      </c>
      <c r="AL300" s="5">
        <v>3</v>
      </c>
      <c r="AM300" s="5">
        <v>5</v>
      </c>
      <c r="AO300" s="33" t="str" cm="1">
        <f t="array" ref="AO300">InfinityNorm(AJ299:AM300)&amp;"&gt;="&amp;Constants!$D$10-Constants!$D$16</f>
        <v>10&gt;=8</v>
      </c>
      <c r="AP300" s="33"/>
      <c r="AQ300" s="33"/>
      <c r="AR300" s="33"/>
      <c r="AS300" s="40"/>
      <c r="AT300" s="1"/>
      <c r="AU300" s="1"/>
      <c r="AW300" s="1"/>
      <c r="AX300" s="1"/>
      <c r="AY300" s="1"/>
    </row>
    <row r="301" spans="2:51" ht="18" customHeight="1" x14ac:dyDescent="0.3">
      <c r="AT301" s="1"/>
      <c r="AU301" s="1"/>
      <c r="AW301" s="1"/>
      <c r="AX301" s="1"/>
      <c r="AY301" s="1"/>
    </row>
    <row r="302" spans="2:51" ht="18" customHeight="1" x14ac:dyDescent="0.3">
      <c r="B302" s="33">
        <v>92</v>
      </c>
      <c r="C302" s="5" cm="1">
        <f t="array" ref="C302:F302">PRNG_rnd_poly(4,B302*2,Constants!$D$8)</f>
        <v>9</v>
      </c>
      <c r="D302" s="5">
        <v>10</v>
      </c>
      <c r="E302" s="5">
        <v>-8</v>
      </c>
      <c r="F302" s="5">
        <v>-7</v>
      </c>
      <c r="G302" s="6"/>
      <c r="H302" s="5" cm="1">
        <f t="array" ref="H302:K303">poly_mv_mult_div($F$6:$I$6,$K$6:$N$6,$F$7:$I$7,$K$7:$N$7,C302:F302,C303:F303,_xlfn.ANCHORARRAY($J$3),$E$3)</f>
        <v>7</v>
      </c>
      <c r="I302" s="5">
        <v>-23</v>
      </c>
      <c r="J302" s="5">
        <v>14</v>
      </c>
      <c r="K302" s="5">
        <v>6</v>
      </c>
      <c r="L302" s="6"/>
      <c r="M302" s="5" cm="1">
        <f t="array" ref="M302:P302">decompose_poly(H302:K302,$E$3,2*Constants!$D$10,"high")</f>
        <v>0</v>
      </c>
      <c r="N302" s="5">
        <v>2</v>
      </c>
      <c r="O302" s="5">
        <v>1</v>
      </c>
      <c r="P302" s="5">
        <v>0</v>
      </c>
      <c r="Q302" s="6"/>
      <c r="R302" s="33" t="s">
        <v>14</v>
      </c>
      <c r="S302" s="33"/>
      <c r="T302" s="6"/>
      <c r="U302" s="5" cm="1">
        <f t="array" ref="U302:X302">SampleInBall(4,2,R303)</f>
        <v>1</v>
      </c>
      <c r="V302" s="5">
        <v>0</v>
      </c>
      <c r="W302" s="5">
        <v>1</v>
      </c>
      <c r="X302" s="5">
        <v>0</v>
      </c>
      <c r="Y302" s="6"/>
      <c r="Z302" s="5" cm="1">
        <f t="array" ref="Z302:AC302">polyadd(C302:F302,polymultdiv($F$10:$I$10,_xlfn.ANCHORARRAY(U302),_xlfn.ANCHORARRAY($J$3),$E$3),$E$3)</f>
        <v>9</v>
      </c>
      <c r="AA302" s="5">
        <v>11</v>
      </c>
      <c r="AB302" s="5">
        <v>-8</v>
      </c>
      <c r="AC302" s="5">
        <v>-6</v>
      </c>
      <c r="AD302" s="6"/>
      <c r="AE302" s="5" cm="1">
        <f t="array" ref="AE302:AH302">polysub(H302:K302,polymultdiv(_xlfn.ANCHORARRAY(U302),$F$14:$I$14,_xlfn.ANCHORARRAY($J$3),$E$3),$E$3)</f>
        <v>7</v>
      </c>
      <c r="AF302" s="5">
        <v>-22</v>
      </c>
      <c r="AG302" s="5">
        <v>12</v>
      </c>
      <c r="AH302" s="5">
        <v>7</v>
      </c>
      <c r="AI302" s="6"/>
      <c r="AJ302" s="5" cm="1">
        <f t="array" ref="AJ302:AM302">decompose_poly(_xlfn.ANCHORARRAY(AE302),$E$3,2*Constants!$D$10,"low")</f>
        <v>7</v>
      </c>
      <c r="AK302" s="5">
        <v>-1</v>
      </c>
      <c r="AL302" s="5">
        <v>-8</v>
      </c>
      <c r="AM302" s="5">
        <v>7</v>
      </c>
      <c r="AO302" s="33" t="str" cm="1">
        <f t="array" ref="AO302">InfinityNorm(Z302:AC303)&amp;"&gt;="&amp;Constants!$D$8-Constants!$D$16</f>
        <v>13&gt;=11</v>
      </c>
      <c r="AP302" s="33"/>
      <c r="AQ302" s="33" t="b" cm="1">
        <f t="array" ref="AQ302">NOT(OR(InfinityNorm(Z302:AC303)&gt;=Constants!$D$8-Constants!$D$16,InfinityNorm(AJ302:AM303)&gt;=Constants!$D$10-Constants!$D$16))</f>
        <v>0</v>
      </c>
      <c r="AR302" s="33"/>
      <c r="AS302" s="40">
        <f t="shared" ref="AS302" si="90">IF(AQ302,1,0)</f>
        <v>0</v>
      </c>
      <c r="AT302" s="1"/>
      <c r="AU302" s="1"/>
      <c r="AW302" s="1"/>
      <c r="AX302" s="1"/>
      <c r="AY302" s="1"/>
    </row>
    <row r="303" spans="2:51" ht="18" customHeight="1" x14ac:dyDescent="0.3">
      <c r="B303" s="33"/>
      <c r="C303" s="5" cm="1">
        <f t="array" ref="C303:F303">PRNG_rnd_poly(4,B302*2+1,Constants!$D$8)</f>
        <v>7</v>
      </c>
      <c r="D303" s="5">
        <v>4</v>
      </c>
      <c r="E303" s="5">
        <v>12</v>
      </c>
      <c r="F303" s="5">
        <v>6</v>
      </c>
      <c r="G303" s="6"/>
      <c r="H303" s="5">
        <v>-18</v>
      </c>
      <c r="I303" s="5">
        <v>-26</v>
      </c>
      <c r="J303" s="5">
        <v>21</v>
      </c>
      <c r="K303" s="5">
        <v>-25</v>
      </c>
      <c r="L303" s="6"/>
      <c r="M303" s="5" cm="1">
        <f t="array" ref="M303:P303">decompose_poly(H303:K303,$E$3,2*Constants!$D$10,"high")</f>
        <v>2</v>
      </c>
      <c r="N303" s="5">
        <v>2</v>
      </c>
      <c r="O303" s="5">
        <v>1</v>
      </c>
      <c r="P303" s="5">
        <v>2</v>
      </c>
      <c r="Q303" s="6"/>
      <c r="R303" s="11" t="str" cm="1">
        <f t="array" ref="R303">mm3_hash($V$3&amp;_xlfn.TEXTJOIN(",",TRUE,M302:P303))</f>
        <v>4F9FAB9D</v>
      </c>
      <c r="S303" s="6"/>
      <c r="T303" s="6"/>
      <c r="U303" s="6"/>
      <c r="V303" s="6"/>
      <c r="W303" s="6"/>
      <c r="X303" s="6"/>
      <c r="Y303" s="6"/>
      <c r="Z303" s="5" cm="1">
        <f t="array" ref="Z303:AC303">polyadd(C303:F303,polymultdiv($F$11:$I$11,_xlfn.ANCHORARRAY(U302),_xlfn.ANCHORARRAY($J$3),$E$3),$E$3)</f>
        <v>6</v>
      </c>
      <c r="AA303" s="5">
        <v>6</v>
      </c>
      <c r="AB303" s="5">
        <v>13</v>
      </c>
      <c r="AC303" s="5">
        <v>6</v>
      </c>
      <c r="AD303" s="6"/>
      <c r="AE303" s="5" cm="1">
        <f t="array" ref="AE303:AH303">polysub(H303:K303,polymultdiv(_xlfn.ANCHORARRAY(U302),$F$15:$I$15,_xlfn.ANCHORARRAY($J$3),$E$3),$E$3)</f>
        <v>-17</v>
      </c>
      <c r="AF303" s="5">
        <v>-25</v>
      </c>
      <c r="AG303" s="5">
        <v>22</v>
      </c>
      <c r="AH303" s="5">
        <v>-24</v>
      </c>
      <c r="AI303" s="6"/>
      <c r="AJ303" s="5" cm="1">
        <f t="array" ref="AJ303:AM303">decompose_poly(_xlfn.ANCHORARRAY(AE303),$E$3,2*Constants!$D$10,"low")</f>
        <v>4</v>
      </c>
      <c r="AK303" s="5">
        <v>-4</v>
      </c>
      <c r="AL303" s="5">
        <v>2</v>
      </c>
      <c r="AM303" s="5">
        <v>-3</v>
      </c>
      <c r="AO303" s="33" t="str" cm="1">
        <f t="array" ref="AO303">InfinityNorm(AJ302:AM303)&amp;"&gt;="&amp;Constants!$D$10-Constants!$D$16</f>
        <v>8&gt;=8</v>
      </c>
      <c r="AP303" s="33"/>
      <c r="AQ303" s="33"/>
      <c r="AR303" s="33"/>
      <c r="AS303" s="40"/>
      <c r="AT303" s="1"/>
      <c r="AU303" s="1"/>
      <c r="AW303" s="1"/>
      <c r="AX303" s="1"/>
      <c r="AY303" s="1"/>
    </row>
    <row r="304" spans="2:51" ht="18" customHeight="1" x14ac:dyDescent="0.3">
      <c r="AT304" s="1"/>
      <c r="AU304" s="1"/>
      <c r="AW304" s="1"/>
      <c r="AX304" s="1"/>
      <c r="AY304" s="1"/>
    </row>
    <row r="305" spans="2:51" ht="18" customHeight="1" x14ac:dyDescent="0.3">
      <c r="B305" s="33">
        <v>93</v>
      </c>
      <c r="C305" s="5" cm="1">
        <f t="array" ref="C305:F305">PRNG_rnd_poly(4,B305*2,Constants!$D$8)</f>
        <v>-9</v>
      </c>
      <c r="D305" s="5">
        <v>12</v>
      </c>
      <c r="E305" s="5">
        <v>-9</v>
      </c>
      <c r="F305" s="5">
        <v>11</v>
      </c>
      <c r="G305" s="6"/>
      <c r="H305" s="5" cm="1">
        <f t="array" ref="H305:K306">poly_mv_mult_div($F$6:$I$6,$K$6:$N$6,$F$7:$I$7,$K$7:$N$7,C305:F305,C306:F306,_xlfn.ANCHORARRAY($J$3),$E$3)</f>
        <v>-5</v>
      </c>
      <c r="I305" s="5">
        <v>25</v>
      </c>
      <c r="J305" s="5">
        <v>20</v>
      </c>
      <c r="K305" s="5">
        <v>-29</v>
      </c>
      <c r="L305" s="6"/>
      <c r="M305" s="5" cm="1">
        <f t="array" ref="M305:P305">decompose_poly(H305:K305,$E$3,2*Constants!$D$10,"high")</f>
        <v>0</v>
      </c>
      <c r="N305" s="5">
        <v>1</v>
      </c>
      <c r="O305" s="5">
        <v>1</v>
      </c>
      <c r="P305" s="5">
        <v>2</v>
      </c>
      <c r="Q305" s="6"/>
      <c r="R305" s="33" t="s">
        <v>14</v>
      </c>
      <c r="S305" s="33"/>
      <c r="T305" s="6"/>
      <c r="U305" s="5" cm="1">
        <f t="array" ref="U305:X305">SampleInBall(4,2,R306)</f>
        <v>0</v>
      </c>
      <c r="V305" s="5">
        <v>0</v>
      </c>
      <c r="W305" s="5">
        <v>1</v>
      </c>
      <c r="X305" s="5">
        <v>1</v>
      </c>
      <c r="Y305" s="6"/>
      <c r="Z305" s="5" cm="1">
        <f t="array" ref="Z305:AC305">polyadd(C305:F305,polymultdiv($F$10:$I$10,_xlfn.ANCHORARRAY(U305),_xlfn.ANCHORARRAY($J$3),$E$3),$E$3)</f>
        <v>-10</v>
      </c>
      <c r="AA305" s="5">
        <v>12</v>
      </c>
      <c r="AB305" s="5">
        <v>-9</v>
      </c>
      <c r="AC305" s="5">
        <v>12</v>
      </c>
      <c r="AD305" s="6"/>
      <c r="AE305" s="5" cm="1">
        <f t="array" ref="AE305:AH305">polysub(H305:K305,polymultdiv(_xlfn.ANCHORARRAY(U305),$F$14:$I$14,_xlfn.ANCHORARRAY($J$3),$E$3),$E$3)</f>
        <v>-5</v>
      </c>
      <c r="AF305" s="5">
        <v>26</v>
      </c>
      <c r="AG305" s="5">
        <v>19</v>
      </c>
      <c r="AH305" s="5">
        <v>-29</v>
      </c>
      <c r="AI305" s="6"/>
      <c r="AJ305" s="5" cm="1">
        <f t="array" ref="AJ305:AM305">decompose_poly(_xlfn.ANCHORARRAY(AE305),$E$3,2*Constants!$D$10,"low")</f>
        <v>-5</v>
      </c>
      <c r="AK305" s="5">
        <v>6</v>
      </c>
      <c r="AL305" s="5">
        <v>-1</v>
      </c>
      <c r="AM305" s="5">
        <v>-8</v>
      </c>
      <c r="AO305" s="33" t="str" cm="1">
        <f t="array" ref="AO305">InfinityNorm(Z305:AC306)&amp;"&gt;="&amp;Constants!$D$8-Constants!$D$16</f>
        <v>12&gt;=11</v>
      </c>
      <c r="AP305" s="33"/>
      <c r="AQ305" s="33" t="b" cm="1">
        <f t="array" ref="AQ305">NOT(OR(InfinityNorm(Z305:AC306)&gt;=Constants!$D$8-Constants!$D$16,InfinityNorm(AJ305:AM306)&gt;=Constants!$D$10-Constants!$D$16))</f>
        <v>0</v>
      </c>
      <c r="AR305" s="33"/>
      <c r="AS305" s="40">
        <f t="shared" ref="AS305" si="91">IF(AQ305,1,0)</f>
        <v>0</v>
      </c>
      <c r="AT305" s="1"/>
      <c r="AU305" s="1"/>
      <c r="AW305" s="1"/>
      <c r="AX305" s="1"/>
      <c r="AY305" s="1"/>
    </row>
    <row r="306" spans="2:51" ht="18" customHeight="1" x14ac:dyDescent="0.3">
      <c r="B306" s="33"/>
      <c r="C306" s="5" cm="1">
        <f t="array" ref="C306:F306">PRNG_rnd_poly(4,B305*2+1,Constants!$D$8)</f>
        <v>-6</v>
      </c>
      <c r="D306" s="5">
        <v>-9</v>
      </c>
      <c r="E306" s="5">
        <v>3</v>
      </c>
      <c r="F306" s="5">
        <v>-1</v>
      </c>
      <c r="G306" s="6"/>
      <c r="H306" s="5">
        <v>18</v>
      </c>
      <c r="I306" s="5">
        <v>-10</v>
      </c>
      <c r="J306" s="5">
        <v>-21</v>
      </c>
      <c r="K306" s="5">
        <v>12</v>
      </c>
      <c r="L306" s="6"/>
      <c r="M306" s="5" cm="1">
        <f t="array" ref="M306:P306">decompose_poly(H306:K306,$E$3,2*Constants!$D$10,"high")</f>
        <v>1</v>
      </c>
      <c r="N306" s="5">
        <v>0</v>
      </c>
      <c r="O306" s="5">
        <v>2</v>
      </c>
      <c r="P306" s="5">
        <v>1</v>
      </c>
      <c r="Q306" s="6"/>
      <c r="R306" s="11" t="str" cm="1">
        <f t="array" ref="R306">mm3_hash($V$3&amp;_xlfn.TEXTJOIN(",",TRUE,M305:P306))</f>
        <v>16629F8A</v>
      </c>
      <c r="S306" s="6"/>
      <c r="T306" s="6"/>
      <c r="U306" s="6"/>
      <c r="V306" s="6"/>
      <c r="W306" s="6"/>
      <c r="X306" s="6"/>
      <c r="Y306" s="6"/>
      <c r="Z306" s="5" cm="1">
        <f t="array" ref="Z306:AC306">polyadd(C306:F306,polymultdiv($F$11:$I$11,_xlfn.ANCHORARRAY(U305),_xlfn.ANCHORARRAY($J$3),$E$3),$E$3)</f>
        <v>-8</v>
      </c>
      <c r="AA306" s="5">
        <v>-9</v>
      </c>
      <c r="AB306" s="5">
        <v>4</v>
      </c>
      <c r="AC306" s="5">
        <v>0</v>
      </c>
      <c r="AD306" s="6"/>
      <c r="AE306" s="5" cm="1">
        <f t="array" ref="AE306:AH306">polysub(H306:K306,polymultdiv(_xlfn.ANCHORARRAY(U305),$F$15:$I$15,_xlfn.ANCHORARRAY($J$3),$E$3),$E$3)</f>
        <v>17</v>
      </c>
      <c r="AF306" s="5">
        <v>-10</v>
      </c>
      <c r="AG306" s="5">
        <v>-20</v>
      </c>
      <c r="AH306" s="5">
        <v>14</v>
      </c>
      <c r="AI306" s="6"/>
      <c r="AJ306" s="5" cm="1">
        <f t="array" ref="AJ306:AM306">decompose_poly(_xlfn.ANCHORARRAY(AE306),$E$3,2*Constants!$D$10,"low")</f>
        <v>-3</v>
      </c>
      <c r="AK306" s="5">
        <v>-10</v>
      </c>
      <c r="AL306" s="5">
        <v>1</v>
      </c>
      <c r="AM306" s="5">
        <v>-6</v>
      </c>
      <c r="AO306" s="33" t="str" cm="1">
        <f t="array" ref="AO306">InfinityNorm(AJ305:AM306)&amp;"&gt;="&amp;Constants!$D$10-Constants!$D$16</f>
        <v>10&gt;=8</v>
      </c>
      <c r="AP306" s="33"/>
      <c r="AQ306" s="33"/>
      <c r="AR306" s="33"/>
      <c r="AS306" s="40"/>
      <c r="AT306" s="1"/>
      <c r="AU306" s="1"/>
      <c r="AW306" s="1"/>
      <c r="AX306" s="1"/>
      <c r="AY306" s="1"/>
    </row>
    <row r="307" spans="2:51" ht="18" customHeight="1" x14ac:dyDescent="0.3">
      <c r="AT307" s="1"/>
      <c r="AU307" s="1"/>
      <c r="AW307" s="1"/>
      <c r="AX307" s="1"/>
      <c r="AY307" s="1"/>
    </row>
    <row r="308" spans="2:51" ht="18" customHeight="1" x14ac:dyDescent="0.3">
      <c r="B308" s="33">
        <v>94</v>
      </c>
      <c r="C308" s="5" cm="1">
        <f t="array" ref="C308:F308">PRNG_rnd_poly(4,B308*2,Constants!$D$8)</f>
        <v>-3</v>
      </c>
      <c r="D308" s="5">
        <v>-12</v>
      </c>
      <c r="E308" s="5">
        <v>12</v>
      </c>
      <c r="F308" s="5">
        <v>1</v>
      </c>
      <c r="G308" s="6"/>
      <c r="H308" s="5" cm="1">
        <f t="array" ref="H308:K309">poly_mv_mult_div($F$6:$I$6,$K$6:$N$6,$F$7:$I$7,$K$7:$N$7,C308:F308,C309:F309,_xlfn.ANCHORARRAY($J$3),$E$3)</f>
        <v>3</v>
      </c>
      <c r="I308" s="5">
        <v>30</v>
      </c>
      <c r="J308" s="5">
        <v>-3</v>
      </c>
      <c r="K308" s="5">
        <v>19</v>
      </c>
      <c r="L308" s="6"/>
      <c r="M308" s="5" cm="1">
        <f t="array" ref="M308:P308">decompose_poly(H308:K308,$E$3,2*Constants!$D$10,"high")</f>
        <v>0</v>
      </c>
      <c r="N308" s="5">
        <v>1</v>
      </c>
      <c r="O308" s="5">
        <v>0</v>
      </c>
      <c r="P308" s="5">
        <v>1</v>
      </c>
      <c r="Q308" s="6"/>
      <c r="R308" s="33" t="s">
        <v>14</v>
      </c>
      <c r="S308" s="33"/>
      <c r="T308" s="6"/>
      <c r="U308" s="5" cm="1">
        <f t="array" ref="U308:X308">SampleInBall(4,2,R309)</f>
        <v>1</v>
      </c>
      <c r="V308" s="5">
        <v>0</v>
      </c>
      <c r="W308" s="5">
        <v>-1</v>
      </c>
      <c r="X308" s="5">
        <v>0</v>
      </c>
      <c r="Y308" s="6"/>
      <c r="Z308" s="5" cm="1">
        <f t="array" ref="Z308:AC308">polyadd(C308:F308,polymultdiv($F$10:$I$10,_xlfn.ANCHORARRAY(U308),_xlfn.ANCHORARRAY($J$3),$E$3),$E$3)</f>
        <v>-3</v>
      </c>
      <c r="AA308" s="5">
        <v>-11</v>
      </c>
      <c r="AB308" s="5">
        <v>12</v>
      </c>
      <c r="AC308" s="5">
        <v>0</v>
      </c>
      <c r="AD308" s="6"/>
      <c r="AE308" s="5" cm="1">
        <f t="array" ref="AE308:AH308">polysub(H308:K308,polymultdiv(_xlfn.ANCHORARRAY(U308),$F$14:$I$14,_xlfn.ANCHORARRAY($J$3),$E$3),$E$3)</f>
        <v>1</v>
      </c>
      <c r="AF308" s="5">
        <v>-30</v>
      </c>
      <c r="AG308" s="5">
        <v>-3</v>
      </c>
      <c r="AH308" s="5">
        <v>18</v>
      </c>
      <c r="AI308" s="6"/>
      <c r="AJ308" s="5" cm="1">
        <f t="array" ref="AJ308:AM308">decompose_poly(_xlfn.ANCHORARRAY(AE308),$E$3,2*Constants!$D$10,"low")</f>
        <v>1</v>
      </c>
      <c r="AK308" s="5">
        <v>-9</v>
      </c>
      <c r="AL308" s="5">
        <v>-3</v>
      </c>
      <c r="AM308" s="5">
        <v>-2</v>
      </c>
      <c r="AO308" s="33" t="str" cm="1">
        <f t="array" ref="AO308">InfinityNorm(Z308:AC309)&amp;"&gt;="&amp;Constants!$D$8-Constants!$D$16</f>
        <v>12&gt;=11</v>
      </c>
      <c r="AP308" s="33"/>
      <c r="AQ308" s="33" t="b" cm="1">
        <f t="array" ref="AQ308">NOT(OR(InfinityNorm(Z308:AC309)&gt;=Constants!$D$8-Constants!$D$16,InfinityNorm(AJ308:AM309)&gt;=Constants!$D$10-Constants!$D$16))</f>
        <v>0</v>
      </c>
      <c r="AR308" s="33"/>
      <c r="AS308" s="40">
        <f t="shared" ref="AS308" si="92">IF(AQ308,1,0)</f>
        <v>0</v>
      </c>
      <c r="AT308" s="1"/>
      <c r="AU308" s="1"/>
      <c r="AW308" s="1"/>
      <c r="AX308" s="1"/>
      <c r="AY308" s="1"/>
    </row>
    <row r="309" spans="2:51" ht="18" customHeight="1" x14ac:dyDescent="0.3">
      <c r="B309" s="33"/>
      <c r="C309" s="5" cm="1">
        <f t="array" ref="C309:F309">PRNG_rnd_poly(4,B308*2+1,Constants!$D$8)</f>
        <v>-9</v>
      </c>
      <c r="D309" s="5">
        <v>0</v>
      </c>
      <c r="E309" s="5">
        <v>2</v>
      </c>
      <c r="F309" s="5">
        <v>0</v>
      </c>
      <c r="G309" s="6"/>
      <c r="H309" s="5">
        <v>-23</v>
      </c>
      <c r="I309" s="5">
        <v>12</v>
      </c>
      <c r="J309" s="5">
        <v>-10</v>
      </c>
      <c r="K309" s="5">
        <v>27</v>
      </c>
      <c r="L309" s="6"/>
      <c r="M309" s="5" cm="1">
        <f t="array" ref="M309:P309">decompose_poly(H309:K309,$E$3,2*Constants!$D$10,"high")</f>
        <v>2</v>
      </c>
      <c r="N309" s="5">
        <v>1</v>
      </c>
      <c r="O309" s="5">
        <v>0</v>
      </c>
      <c r="P309" s="5">
        <v>1</v>
      </c>
      <c r="Q309" s="6"/>
      <c r="R309" s="11" t="str" cm="1">
        <f t="array" ref="R309">mm3_hash($V$3&amp;_xlfn.TEXTJOIN(",",TRUE,M308:P309))</f>
        <v>B845C001</v>
      </c>
      <c r="S309" s="6"/>
      <c r="T309" s="6"/>
      <c r="U309" s="6"/>
      <c r="V309" s="6"/>
      <c r="W309" s="6"/>
      <c r="X309" s="6"/>
      <c r="Y309" s="6"/>
      <c r="Z309" s="5" cm="1">
        <f t="array" ref="Z309:AC309">polyadd(C309:F309,polymultdiv($F$11:$I$11,_xlfn.ANCHORARRAY(U308),_xlfn.ANCHORARRAY($J$3),$E$3),$E$3)</f>
        <v>-8</v>
      </c>
      <c r="AA309" s="5">
        <v>0</v>
      </c>
      <c r="AB309" s="5">
        <v>3</v>
      </c>
      <c r="AC309" s="5">
        <v>-2</v>
      </c>
      <c r="AD309" s="6"/>
      <c r="AE309" s="5" cm="1">
        <f t="array" ref="AE309:AH309">polysub(H309:K309,polymultdiv(_xlfn.ANCHORARRAY(U308),$F$15:$I$15,_xlfn.ANCHORARRAY($J$3),$E$3),$E$3)</f>
        <v>-22</v>
      </c>
      <c r="AF309" s="5">
        <v>13</v>
      </c>
      <c r="AG309" s="5">
        <v>-11</v>
      </c>
      <c r="AH309" s="5">
        <v>26</v>
      </c>
      <c r="AI309" s="6"/>
      <c r="AJ309" s="5" cm="1">
        <f t="array" ref="AJ309:AM309">decompose_poly(_xlfn.ANCHORARRAY(AE309),$E$3,2*Constants!$D$10,"low")</f>
        <v>-1</v>
      </c>
      <c r="AK309" s="5">
        <v>-7</v>
      </c>
      <c r="AL309" s="5">
        <v>10</v>
      </c>
      <c r="AM309" s="5">
        <v>6</v>
      </c>
      <c r="AO309" s="33" t="str" cm="1">
        <f t="array" ref="AO309">InfinityNorm(AJ308:AM309)&amp;"&gt;="&amp;Constants!$D$10-Constants!$D$16</f>
        <v>10&gt;=8</v>
      </c>
      <c r="AP309" s="33"/>
      <c r="AQ309" s="33"/>
      <c r="AR309" s="33"/>
      <c r="AS309" s="40"/>
      <c r="AT309" s="1"/>
      <c r="AU309" s="1"/>
      <c r="AW309" s="1"/>
      <c r="AX309" s="1"/>
      <c r="AY309" s="1"/>
    </row>
    <row r="310" spans="2:51" ht="18" customHeight="1" x14ac:dyDescent="0.3">
      <c r="AT310" s="1"/>
      <c r="AU310" s="1"/>
      <c r="AW310" s="1"/>
      <c r="AX310" s="1"/>
      <c r="AY310" s="1"/>
    </row>
    <row r="311" spans="2:51" ht="18" customHeight="1" x14ac:dyDescent="0.3">
      <c r="B311" s="33">
        <v>95</v>
      </c>
      <c r="C311" s="5" cm="1">
        <f t="array" ref="C311:F311">PRNG_rnd_poly(4,B311*2,Constants!$D$8)</f>
        <v>3</v>
      </c>
      <c r="D311" s="5">
        <v>-5</v>
      </c>
      <c r="E311" s="5">
        <v>0</v>
      </c>
      <c r="F311" s="5">
        <v>10</v>
      </c>
      <c r="G311" s="6"/>
      <c r="H311" s="5" cm="1">
        <f t="array" ref="H311:K312">poly_mv_mult_div($F$6:$I$6,$K$6:$N$6,$F$7:$I$7,$K$7:$N$7,C311:F311,C312:F312,_xlfn.ANCHORARRAY($J$3),$E$3)</f>
        <v>19</v>
      </c>
      <c r="I311" s="5">
        <v>-4</v>
      </c>
      <c r="J311" s="5">
        <v>20</v>
      </c>
      <c r="K311" s="5">
        <v>14</v>
      </c>
      <c r="L311" s="6"/>
      <c r="M311" s="5" cm="1">
        <f t="array" ref="M311:P311">decompose_poly(H311:K311,$E$3,2*Constants!$D$10,"high")</f>
        <v>1</v>
      </c>
      <c r="N311" s="5">
        <v>0</v>
      </c>
      <c r="O311" s="5">
        <v>1</v>
      </c>
      <c r="P311" s="5">
        <v>1</v>
      </c>
      <c r="Q311" s="6"/>
      <c r="R311" s="33" t="s">
        <v>14</v>
      </c>
      <c r="S311" s="33"/>
      <c r="T311" s="6"/>
      <c r="U311" s="5" cm="1">
        <f t="array" ref="U311:X311">SampleInBall(4,2,R312)</f>
        <v>-1</v>
      </c>
      <c r="V311" s="5">
        <v>0</v>
      </c>
      <c r="W311" s="5">
        <v>-1</v>
      </c>
      <c r="X311" s="5">
        <v>0</v>
      </c>
      <c r="Y311" s="6"/>
      <c r="Z311" s="5" cm="1">
        <f t="array" ref="Z311:AC311">polyadd(C311:F311,polymultdiv($F$10:$I$10,_xlfn.ANCHORARRAY(U311),_xlfn.ANCHORARRAY($J$3),$E$3),$E$3)</f>
        <v>3</v>
      </c>
      <c r="AA311" s="5">
        <v>-6</v>
      </c>
      <c r="AB311" s="5">
        <v>0</v>
      </c>
      <c r="AC311" s="5">
        <v>9</v>
      </c>
      <c r="AD311" s="6"/>
      <c r="AE311" s="5" cm="1">
        <f t="array" ref="AE311:AH311">polysub(H311:K311,polymultdiv(_xlfn.ANCHORARRAY(U311),$F$14:$I$14,_xlfn.ANCHORARRAY($J$3),$E$3),$E$3)</f>
        <v>19</v>
      </c>
      <c r="AF311" s="5">
        <v>-5</v>
      </c>
      <c r="AG311" s="5">
        <v>22</v>
      </c>
      <c r="AH311" s="5">
        <v>13</v>
      </c>
      <c r="AI311" s="6"/>
      <c r="AJ311" s="5" cm="1">
        <f t="array" ref="AJ311:AM311">decompose_poly(_xlfn.ANCHORARRAY(AE311),$E$3,2*Constants!$D$10,"low")</f>
        <v>-1</v>
      </c>
      <c r="AK311" s="5">
        <v>-5</v>
      </c>
      <c r="AL311" s="5">
        <v>2</v>
      </c>
      <c r="AM311" s="5">
        <v>-7</v>
      </c>
      <c r="AO311" s="33" t="str" cm="1">
        <f t="array" ref="AO311">InfinityNorm(Z311:AC312)&amp;"&gt;="&amp;Constants!$D$8-Constants!$D$16</f>
        <v>10&gt;=11</v>
      </c>
      <c r="AP311" s="33"/>
      <c r="AQ311" s="33" t="b" cm="1">
        <f t="array" ref="AQ311">NOT(OR(InfinityNorm(Z311:AC312)&gt;=Constants!$D$8-Constants!$D$16,InfinityNorm(AJ311:AM312)&gt;=Constants!$D$10-Constants!$D$16))</f>
        <v>0</v>
      </c>
      <c r="AR311" s="33"/>
      <c r="AS311" s="40">
        <f t="shared" ref="AS311" si="93">IF(AQ311,1,0)</f>
        <v>0</v>
      </c>
      <c r="AT311" s="1"/>
      <c r="AU311" s="1"/>
      <c r="AW311" s="1"/>
      <c r="AX311" s="1"/>
      <c r="AY311" s="1"/>
    </row>
    <row r="312" spans="2:51" ht="18" customHeight="1" x14ac:dyDescent="0.3">
      <c r="B312" s="33"/>
      <c r="C312" s="5" cm="1">
        <f t="array" ref="C312:F312">PRNG_rnd_poly(4,B311*2+1,Constants!$D$8)</f>
        <v>7</v>
      </c>
      <c r="D312" s="5">
        <v>-8</v>
      </c>
      <c r="E312" s="5">
        <v>6</v>
      </c>
      <c r="F312" s="5">
        <v>5</v>
      </c>
      <c r="G312" s="6"/>
      <c r="H312" s="5">
        <v>-15</v>
      </c>
      <c r="I312" s="5">
        <v>-29</v>
      </c>
      <c r="J312" s="5">
        <v>28</v>
      </c>
      <c r="K312" s="5">
        <v>15</v>
      </c>
      <c r="L312" s="6"/>
      <c r="M312" s="5" cm="1">
        <f t="array" ref="M312:P312">decompose_poly(H312:K312,$E$3,2*Constants!$D$10,"high")</f>
        <v>2</v>
      </c>
      <c r="N312" s="5">
        <v>2</v>
      </c>
      <c r="O312" s="5">
        <v>1</v>
      </c>
      <c r="P312" s="5">
        <v>1</v>
      </c>
      <c r="Q312" s="6"/>
      <c r="R312" s="11" t="str" cm="1">
        <f t="array" ref="R312">mm3_hash($V$3&amp;_xlfn.TEXTJOIN(",",TRUE,M311:P312))</f>
        <v>C5A22286</v>
      </c>
      <c r="S312" s="6"/>
      <c r="T312" s="6"/>
      <c r="U312" s="6"/>
      <c r="V312" s="6"/>
      <c r="W312" s="6"/>
      <c r="X312" s="6"/>
      <c r="Y312" s="6"/>
      <c r="Z312" s="5" cm="1">
        <f t="array" ref="Z312:AC312">polyadd(C312:F312,polymultdiv($F$11:$I$11,_xlfn.ANCHORARRAY(U311),_xlfn.ANCHORARRAY($J$3),$E$3),$E$3)</f>
        <v>8</v>
      </c>
      <c r="AA312" s="5">
        <v>-10</v>
      </c>
      <c r="AB312" s="5">
        <v>5</v>
      </c>
      <c r="AC312" s="5">
        <v>5</v>
      </c>
      <c r="AD312" s="6"/>
      <c r="AE312" s="5" cm="1">
        <f t="array" ref="AE312:AH312">polysub(H312:K312,polymultdiv(_xlfn.ANCHORARRAY(U311),$F$15:$I$15,_xlfn.ANCHORARRAY($J$3),$E$3),$E$3)</f>
        <v>-16</v>
      </c>
      <c r="AF312" s="5">
        <v>-30</v>
      </c>
      <c r="AG312" s="5">
        <v>27</v>
      </c>
      <c r="AH312" s="5">
        <v>14</v>
      </c>
      <c r="AI312" s="6"/>
      <c r="AJ312" s="5" cm="1">
        <f t="array" ref="AJ312:AM312">decompose_poly(_xlfn.ANCHORARRAY(AE312),$E$3,2*Constants!$D$10,"low")</f>
        <v>5</v>
      </c>
      <c r="AK312" s="5">
        <v>-9</v>
      </c>
      <c r="AL312" s="5">
        <v>7</v>
      </c>
      <c r="AM312" s="5">
        <v>-6</v>
      </c>
      <c r="AO312" s="33" t="str" cm="1">
        <f t="array" ref="AO312">InfinityNorm(AJ311:AM312)&amp;"&gt;="&amp;Constants!$D$10-Constants!$D$16</f>
        <v>9&gt;=8</v>
      </c>
      <c r="AP312" s="33"/>
      <c r="AQ312" s="33"/>
      <c r="AR312" s="33"/>
      <c r="AS312" s="40"/>
      <c r="AT312" s="1"/>
      <c r="AU312" s="1"/>
      <c r="AW312" s="1"/>
      <c r="AX312" s="1"/>
      <c r="AY312" s="1"/>
    </row>
    <row r="313" spans="2:51" ht="18" customHeight="1" x14ac:dyDescent="0.3">
      <c r="AT313" s="1"/>
      <c r="AU313" s="1"/>
      <c r="AW313" s="1"/>
      <c r="AX313" s="1"/>
      <c r="AY313" s="1"/>
    </row>
    <row r="314" spans="2:51" ht="18" customHeight="1" x14ac:dyDescent="0.3">
      <c r="B314" s="33">
        <v>96</v>
      </c>
      <c r="C314" s="5" cm="1">
        <f t="array" ref="C314:F314">PRNG_rnd_poly(4,B314*2,Constants!$D$8)</f>
        <v>-4</v>
      </c>
      <c r="D314" s="5">
        <v>-5</v>
      </c>
      <c r="E314" s="5">
        <v>-10</v>
      </c>
      <c r="F314" s="5">
        <v>-3</v>
      </c>
      <c r="G314" s="6"/>
      <c r="H314" s="5" cm="1">
        <f t="array" ref="H314:K315">poly_mv_mult_div($F$6:$I$6,$K$6:$N$6,$F$7:$I$7,$K$7:$N$7,C314:F314,C315:F315,_xlfn.ANCHORARRAY($J$3),$E$3)</f>
        <v>1</v>
      </c>
      <c r="I314" s="5">
        <v>-23</v>
      </c>
      <c r="J314" s="5">
        <v>2</v>
      </c>
      <c r="K314" s="5">
        <v>-6</v>
      </c>
      <c r="L314" s="6"/>
      <c r="M314" s="5" cm="1">
        <f t="array" ref="M314:P314">decompose_poly(H314:K314,$E$3,2*Constants!$D$10,"high")</f>
        <v>0</v>
      </c>
      <c r="N314" s="5">
        <v>2</v>
      </c>
      <c r="O314" s="5">
        <v>0</v>
      </c>
      <c r="P314" s="5">
        <v>0</v>
      </c>
      <c r="Q314" s="6"/>
      <c r="R314" s="33" t="s">
        <v>14</v>
      </c>
      <c r="S314" s="33"/>
      <c r="T314" s="6"/>
      <c r="U314" s="5" cm="1">
        <f t="array" ref="U314:X314">SampleInBall(4,2,R315)</f>
        <v>0</v>
      </c>
      <c r="V314" s="5">
        <v>1</v>
      </c>
      <c r="W314" s="5">
        <v>0</v>
      </c>
      <c r="X314" s="5">
        <v>-1</v>
      </c>
      <c r="Y314" s="6"/>
      <c r="Z314" s="5" cm="1">
        <f t="array" ref="Z314:AC314">polyadd(C314:F314,polymultdiv($F$10:$I$10,_xlfn.ANCHORARRAY(U314),_xlfn.ANCHORARRAY($J$3),$E$3),$E$3)</f>
        <v>-3</v>
      </c>
      <c r="AA314" s="5">
        <v>-5</v>
      </c>
      <c r="AB314" s="5">
        <v>-9</v>
      </c>
      <c r="AC314" s="5">
        <v>-3</v>
      </c>
      <c r="AD314" s="6"/>
      <c r="AE314" s="5" cm="1">
        <f t="array" ref="AE314:AH314">polysub(H314:K314,polymultdiv(_xlfn.ANCHORARRAY(U314),$F$14:$I$14,_xlfn.ANCHORARRAY($J$3),$E$3),$E$3)</f>
        <v>2</v>
      </c>
      <c r="AF314" s="5">
        <v>-25</v>
      </c>
      <c r="AG314" s="5">
        <v>3</v>
      </c>
      <c r="AH314" s="5">
        <v>-6</v>
      </c>
      <c r="AI314" s="6"/>
      <c r="AJ314" s="5" cm="1">
        <f t="array" ref="AJ314:AM314">decompose_poly(_xlfn.ANCHORARRAY(AE314),$E$3,2*Constants!$D$10,"low")</f>
        <v>2</v>
      </c>
      <c r="AK314" s="5">
        <v>-4</v>
      </c>
      <c r="AL314" s="5">
        <v>3</v>
      </c>
      <c r="AM314" s="5">
        <v>-6</v>
      </c>
      <c r="AO314" s="33" t="str" cm="1">
        <f t="array" ref="AO314">InfinityNorm(Z314:AC315)&amp;"&gt;="&amp;Constants!$D$8-Constants!$D$16</f>
        <v>13&gt;=11</v>
      </c>
      <c r="AP314" s="33"/>
      <c r="AQ314" s="33" t="b" cm="1">
        <f t="array" ref="AQ314">NOT(OR(InfinityNorm(Z314:AC315)&gt;=Constants!$D$8-Constants!$D$16,InfinityNorm(AJ314:AM315)&gt;=Constants!$D$10-Constants!$D$16))</f>
        <v>0</v>
      </c>
      <c r="AR314" s="33"/>
      <c r="AS314" s="40">
        <f t="shared" ref="AS314" si="94">IF(AQ314,1,0)</f>
        <v>0</v>
      </c>
      <c r="AT314" s="1"/>
      <c r="AU314" s="1"/>
      <c r="AW314" s="1"/>
      <c r="AX314" s="1"/>
      <c r="AY314" s="1"/>
    </row>
    <row r="315" spans="2:51" ht="18" customHeight="1" x14ac:dyDescent="0.3">
      <c r="B315" s="33"/>
      <c r="C315" s="5" cm="1">
        <f t="array" ref="C315:F315">PRNG_rnd_poly(4,B314*2+1,Constants!$D$8)</f>
        <v>-4</v>
      </c>
      <c r="D315" s="5">
        <v>10</v>
      </c>
      <c r="E315" s="5">
        <v>-10</v>
      </c>
      <c r="F315" s="5">
        <v>12</v>
      </c>
      <c r="G315" s="6"/>
      <c r="H315" s="5">
        <v>-1</v>
      </c>
      <c r="I315" s="5">
        <v>19</v>
      </c>
      <c r="J315" s="5">
        <v>-5</v>
      </c>
      <c r="K315" s="5">
        <v>-6</v>
      </c>
      <c r="L315" s="6"/>
      <c r="M315" s="5" cm="1">
        <f t="array" ref="M315:P315">decompose_poly(H315:K315,$E$3,2*Constants!$D$10,"high")</f>
        <v>0</v>
      </c>
      <c r="N315" s="5">
        <v>1</v>
      </c>
      <c r="O315" s="5">
        <v>0</v>
      </c>
      <c r="P315" s="5">
        <v>0</v>
      </c>
      <c r="Q315" s="6"/>
      <c r="R315" s="11" t="str" cm="1">
        <f t="array" ref="R315">mm3_hash($V$3&amp;_xlfn.TEXTJOIN(",",TRUE,M314:P315))</f>
        <v>68F345EF</v>
      </c>
      <c r="S315" s="6"/>
      <c r="T315" s="6"/>
      <c r="U315" s="6"/>
      <c r="V315" s="6"/>
      <c r="W315" s="6"/>
      <c r="X315" s="6"/>
      <c r="Y315" s="6"/>
      <c r="Z315" s="5" cm="1">
        <f t="array" ref="Z315:AC315">polyadd(C315:F315,polymultdiv($F$11:$I$11,_xlfn.ANCHORARRAY(U314),_xlfn.ANCHORARRAY($J$3),$E$3),$E$3)</f>
        <v>-2</v>
      </c>
      <c r="AA315" s="5">
        <v>11</v>
      </c>
      <c r="AB315" s="5">
        <v>-10</v>
      </c>
      <c r="AC315" s="5">
        <v>13</v>
      </c>
      <c r="AD315" s="6"/>
      <c r="AE315" s="5" cm="1">
        <f t="array" ref="AE315:AH315">polysub(H315:K315,polymultdiv(_xlfn.ANCHORARRAY(U314),$F$15:$I$15,_xlfn.ANCHORARRAY($J$3),$E$3),$E$3)</f>
        <v>0</v>
      </c>
      <c r="AF315" s="5">
        <v>20</v>
      </c>
      <c r="AG315" s="5">
        <v>-4</v>
      </c>
      <c r="AH315" s="5">
        <v>-7</v>
      </c>
      <c r="AI315" s="6"/>
      <c r="AJ315" s="5" cm="1">
        <f t="array" ref="AJ315:AM315">decompose_poly(_xlfn.ANCHORARRAY(AE315),$E$3,2*Constants!$D$10,"low")</f>
        <v>0</v>
      </c>
      <c r="AK315" s="5">
        <v>0</v>
      </c>
      <c r="AL315" s="5">
        <v>-4</v>
      </c>
      <c r="AM315" s="5">
        <v>-7</v>
      </c>
      <c r="AO315" s="33" t="str" cm="1">
        <f t="array" ref="AO315">InfinityNorm(AJ314:AM315)&amp;"&gt;="&amp;Constants!$D$10-Constants!$D$16</f>
        <v>7&gt;=8</v>
      </c>
      <c r="AP315" s="33"/>
      <c r="AQ315" s="33"/>
      <c r="AR315" s="33"/>
      <c r="AS315" s="40"/>
      <c r="AT315" s="1"/>
      <c r="AU315" s="1"/>
      <c r="AW315" s="1"/>
      <c r="AX315" s="1"/>
      <c r="AY315" s="1"/>
    </row>
    <row r="316" spans="2:51" ht="18" customHeight="1" x14ac:dyDescent="0.3">
      <c r="AT316" s="1"/>
      <c r="AU316" s="1"/>
      <c r="AW316" s="1"/>
      <c r="AX316" s="1"/>
      <c r="AY316" s="1"/>
    </row>
    <row r="317" spans="2:51" ht="18" customHeight="1" x14ac:dyDescent="0.3">
      <c r="B317" s="33">
        <v>97</v>
      </c>
      <c r="C317" s="5" cm="1">
        <f t="array" ref="C317:F317">PRNG_rnd_poly(4,B317*2,Constants!$D$8)</f>
        <v>-8</v>
      </c>
      <c r="D317" s="5">
        <v>-7</v>
      </c>
      <c r="E317" s="5">
        <v>-3</v>
      </c>
      <c r="F317" s="5">
        <v>10</v>
      </c>
      <c r="G317" s="6"/>
      <c r="H317" s="5" cm="1">
        <f t="array" ref="H317:K318">poly_mv_mult_div($F$6:$I$6,$K$6:$N$6,$F$7:$I$7,$K$7:$N$7,C317:F317,C318:F318,_xlfn.ANCHORARRAY($J$3),$E$3)</f>
        <v>-15</v>
      </c>
      <c r="I317" s="5">
        <v>13</v>
      </c>
      <c r="J317" s="5">
        <v>-7</v>
      </c>
      <c r="K317" s="5">
        <v>6</v>
      </c>
      <c r="L317" s="6"/>
      <c r="M317" s="5" cm="1">
        <f t="array" ref="M317:P317">decompose_poly(H317:K317,$E$3,2*Constants!$D$10,"high")</f>
        <v>2</v>
      </c>
      <c r="N317" s="5">
        <v>1</v>
      </c>
      <c r="O317" s="5">
        <v>0</v>
      </c>
      <c r="P317" s="5">
        <v>0</v>
      </c>
      <c r="Q317" s="6"/>
      <c r="R317" s="33" t="s">
        <v>14</v>
      </c>
      <c r="S317" s="33"/>
      <c r="T317" s="6"/>
      <c r="U317" s="5" cm="1">
        <f t="array" ref="U317:X317">SampleInBall(4,2,R318)</f>
        <v>0</v>
      </c>
      <c r="V317" s="5">
        <v>-1</v>
      </c>
      <c r="W317" s="5">
        <v>0</v>
      </c>
      <c r="X317" s="5">
        <v>-1</v>
      </c>
      <c r="Y317" s="6"/>
      <c r="Z317" s="5" cm="1">
        <f t="array" ref="Z317:AC317">polyadd(C317:F317,polymultdiv($F$10:$I$10,_xlfn.ANCHORARRAY(U317),_xlfn.ANCHORARRAY($J$3),$E$3),$E$3)</f>
        <v>-7</v>
      </c>
      <c r="AA317" s="5">
        <v>-7</v>
      </c>
      <c r="AB317" s="5">
        <v>-4</v>
      </c>
      <c r="AC317" s="5">
        <v>10</v>
      </c>
      <c r="AD317" s="6"/>
      <c r="AE317" s="5" cm="1">
        <f t="array" ref="AE317:AH317">polysub(H317:K317,polymultdiv(_xlfn.ANCHORARRAY(U317),$F$14:$I$14,_xlfn.ANCHORARRAY($J$3),$E$3),$E$3)</f>
        <v>-14</v>
      </c>
      <c r="AF317" s="5">
        <v>13</v>
      </c>
      <c r="AG317" s="5">
        <v>-8</v>
      </c>
      <c r="AH317" s="5">
        <v>8</v>
      </c>
      <c r="AI317" s="6"/>
      <c r="AJ317" s="5" cm="1">
        <f t="array" ref="AJ317:AM317">decompose_poly(_xlfn.ANCHORARRAY(AE317),$E$3,2*Constants!$D$10,"low")</f>
        <v>7</v>
      </c>
      <c r="AK317" s="5">
        <v>-7</v>
      </c>
      <c r="AL317" s="5">
        <v>-8</v>
      </c>
      <c r="AM317" s="5">
        <v>8</v>
      </c>
      <c r="AO317" s="33" t="str" cm="1">
        <f t="array" ref="AO317">InfinityNorm(Z317:AC318)&amp;"&gt;="&amp;Constants!$D$8-Constants!$D$16</f>
        <v>11&gt;=11</v>
      </c>
      <c r="AP317" s="33"/>
      <c r="AQ317" s="33" t="b" cm="1">
        <f t="array" ref="AQ317">NOT(OR(InfinityNorm(Z317:AC318)&gt;=Constants!$D$8-Constants!$D$16,InfinityNorm(AJ317:AM318)&gt;=Constants!$D$10-Constants!$D$16))</f>
        <v>0</v>
      </c>
      <c r="AR317" s="33"/>
      <c r="AS317" s="40">
        <f t="shared" ref="AS317" si="95">IF(AQ317,1,0)</f>
        <v>0</v>
      </c>
      <c r="AT317" s="1"/>
      <c r="AU317" s="1"/>
      <c r="AW317" s="1"/>
      <c r="AX317" s="1"/>
      <c r="AY317" s="1"/>
    </row>
    <row r="318" spans="2:51" ht="18" customHeight="1" x14ac:dyDescent="0.3">
      <c r="B318" s="33"/>
      <c r="C318" s="5" cm="1">
        <f t="array" ref="C318:F318">PRNG_rnd_poly(4,B317*2+1,Constants!$D$8)</f>
        <v>8</v>
      </c>
      <c r="D318" s="5">
        <v>-12</v>
      </c>
      <c r="E318" s="5">
        <v>3</v>
      </c>
      <c r="F318" s="5">
        <v>11</v>
      </c>
      <c r="G318" s="6"/>
      <c r="H318" s="5">
        <v>-15</v>
      </c>
      <c r="I318" s="5">
        <v>7</v>
      </c>
      <c r="J318" s="5">
        <v>27</v>
      </c>
      <c r="K318" s="5">
        <v>5</v>
      </c>
      <c r="L318" s="6"/>
      <c r="M318" s="5" cm="1">
        <f t="array" ref="M318:P318">decompose_poly(H318:K318,$E$3,2*Constants!$D$10,"high")</f>
        <v>2</v>
      </c>
      <c r="N318" s="5">
        <v>0</v>
      </c>
      <c r="O318" s="5">
        <v>1</v>
      </c>
      <c r="P318" s="5">
        <v>0</v>
      </c>
      <c r="Q318" s="6"/>
      <c r="R318" s="11" t="str" cm="1">
        <f t="array" ref="R318">mm3_hash($V$3&amp;_xlfn.TEXTJOIN(",",TRUE,M317:P318))</f>
        <v>134E76DE</v>
      </c>
      <c r="S318" s="6"/>
      <c r="T318" s="6"/>
      <c r="U318" s="6"/>
      <c r="V318" s="6"/>
      <c r="W318" s="6"/>
      <c r="X318" s="6"/>
      <c r="Y318" s="6"/>
      <c r="Z318" s="5" cm="1">
        <f t="array" ref="Z318:AC318">polyadd(C318:F318,polymultdiv($F$11:$I$11,_xlfn.ANCHORARRAY(U317),_xlfn.ANCHORARRAY($J$3),$E$3),$E$3)</f>
        <v>8</v>
      </c>
      <c r="AA318" s="5">
        <v>-11</v>
      </c>
      <c r="AB318" s="5">
        <v>1</v>
      </c>
      <c r="AC318" s="5">
        <v>10</v>
      </c>
      <c r="AD318" s="6"/>
      <c r="AE318" s="5" cm="1">
        <f t="array" ref="AE318:AH318">polysub(H318:K318,polymultdiv(_xlfn.ANCHORARRAY(U317),$F$15:$I$15,_xlfn.ANCHORARRAY($J$3),$E$3),$E$3)</f>
        <v>-14</v>
      </c>
      <c r="AF318" s="5">
        <v>6</v>
      </c>
      <c r="AG318" s="5">
        <v>26</v>
      </c>
      <c r="AH318" s="5">
        <v>4</v>
      </c>
      <c r="AI318" s="6"/>
      <c r="AJ318" s="5" cm="1">
        <f t="array" ref="AJ318:AM318">decompose_poly(_xlfn.ANCHORARRAY(AE318),$E$3,2*Constants!$D$10,"low")</f>
        <v>7</v>
      </c>
      <c r="AK318" s="5">
        <v>6</v>
      </c>
      <c r="AL318" s="5">
        <v>6</v>
      </c>
      <c r="AM318" s="5">
        <v>4</v>
      </c>
      <c r="AO318" s="33" t="str" cm="1">
        <f t="array" ref="AO318">InfinityNorm(AJ317:AM318)&amp;"&gt;="&amp;Constants!$D$10-Constants!$D$16</f>
        <v>8&gt;=8</v>
      </c>
      <c r="AP318" s="33"/>
      <c r="AQ318" s="33"/>
      <c r="AR318" s="33"/>
      <c r="AS318" s="40"/>
      <c r="AT318" s="1"/>
      <c r="AU318" s="1"/>
      <c r="AW318" s="1"/>
      <c r="AX318" s="1"/>
      <c r="AY318" s="1"/>
    </row>
    <row r="319" spans="2:51" ht="18" customHeight="1" x14ac:dyDescent="0.3">
      <c r="AT319" s="1"/>
      <c r="AU319" s="1"/>
      <c r="AW319" s="1"/>
      <c r="AX319" s="1"/>
      <c r="AY319" s="1"/>
    </row>
    <row r="320" spans="2:51" ht="18" customHeight="1" x14ac:dyDescent="0.3">
      <c r="B320" s="33">
        <v>98</v>
      </c>
      <c r="C320" s="5" cm="1">
        <f t="array" ref="C320:F320">PRNG_rnd_poly(4,B320*2,Constants!$D$8)</f>
        <v>12</v>
      </c>
      <c r="D320" s="5">
        <v>-11</v>
      </c>
      <c r="E320" s="5">
        <v>12</v>
      </c>
      <c r="F320" s="5">
        <v>-11</v>
      </c>
      <c r="G320" s="6"/>
      <c r="H320" s="5" cm="1">
        <f t="array" ref="H320:K321">poly_mv_mult_div($F$6:$I$6,$K$6:$N$6,$F$7:$I$7,$K$7:$N$7,C320:F320,C321:F321,_xlfn.ANCHORARRAY($J$3),$E$3)</f>
        <v>-18</v>
      </c>
      <c r="I320" s="5">
        <v>-11</v>
      </c>
      <c r="J320" s="5">
        <v>12</v>
      </c>
      <c r="K320" s="5">
        <v>4</v>
      </c>
      <c r="L320" s="6"/>
      <c r="M320" s="5" cm="1">
        <f t="array" ref="M320:P320">decompose_poly(H320:K320,$E$3,2*Constants!$D$10,"high")</f>
        <v>2</v>
      </c>
      <c r="N320" s="5">
        <v>2</v>
      </c>
      <c r="O320" s="5">
        <v>1</v>
      </c>
      <c r="P320" s="5">
        <v>0</v>
      </c>
      <c r="Q320" s="6"/>
      <c r="R320" s="33" t="s">
        <v>14</v>
      </c>
      <c r="S320" s="33"/>
      <c r="T320" s="6"/>
      <c r="U320" s="5" cm="1">
        <f t="array" ref="U320:X320">SampleInBall(4,2,R321)</f>
        <v>1</v>
      </c>
      <c r="V320" s="5">
        <v>0</v>
      </c>
      <c r="W320" s="5">
        <v>1</v>
      </c>
      <c r="X320" s="5">
        <v>0</v>
      </c>
      <c r="Y320" s="6"/>
      <c r="Z320" s="5" cm="1">
        <f t="array" ref="Z320:AC320">polyadd(C320:F320,polymultdiv($F$10:$I$10,_xlfn.ANCHORARRAY(U320),_xlfn.ANCHORARRAY($J$3),$E$3),$E$3)</f>
        <v>12</v>
      </c>
      <c r="AA320" s="5">
        <v>-10</v>
      </c>
      <c r="AB320" s="5">
        <v>12</v>
      </c>
      <c r="AC320" s="5">
        <v>-10</v>
      </c>
      <c r="AD320" s="6"/>
      <c r="AE320" s="5" cm="1">
        <f t="array" ref="AE320:AH320">polysub(H320:K320,polymultdiv(_xlfn.ANCHORARRAY(U320),$F$14:$I$14,_xlfn.ANCHORARRAY($J$3),$E$3),$E$3)</f>
        <v>-18</v>
      </c>
      <c r="AF320" s="5">
        <v>-10</v>
      </c>
      <c r="AG320" s="5">
        <v>10</v>
      </c>
      <c r="AH320" s="5">
        <v>5</v>
      </c>
      <c r="AI320" s="6"/>
      <c r="AJ320" s="5" cm="1">
        <f t="array" ref="AJ320:AM320">decompose_poly(_xlfn.ANCHORARRAY(AE320),$E$3,2*Constants!$D$10,"low")</f>
        <v>3</v>
      </c>
      <c r="AK320" s="5">
        <v>-10</v>
      </c>
      <c r="AL320" s="5">
        <v>10</v>
      </c>
      <c r="AM320" s="5">
        <v>5</v>
      </c>
      <c r="AO320" s="33" t="str" cm="1">
        <f t="array" ref="AO320">InfinityNorm(Z320:AC321)&amp;"&gt;="&amp;Constants!$D$8-Constants!$D$16</f>
        <v>12&gt;=11</v>
      </c>
      <c r="AP320" s="33"/>
      <c r="AQ320" s="33" t="b" cm="1">
        <f t="array" ref="AQ320">NOT(OR(InfinityNorm(Z320:AC321)&gt;=Constants!$D$8-Constants!$D$16,InfinityNorm(AJ320:AM321)&gt;=Constants!$D$10-Constants!$D$16))</f>
        <v>0</v>
      </c>
      <c r="AR320" s="33"/>
      <c r="AS320" s="40">
        <f t="shared" ref="AS320" si="96">IF(AQ320,1,0)</f>
        <v>0</v>
      </c>
      <c r="AT320" s="1"/>
      <c r="AU320" s="1"/>
      <c r="AW320" s="1"/>
      <c r="AX320" s="1"/>
      <c r="AY320" s="1"/>
    </row>
    <row r="321" spans="2:51" ht="18" customHeight="1" x14ac:dyDescent="0.3">
      <c r="B321" s="33"/>
      <c r="C321" s="5" cm="1">
        <f t="array" ref="C321:F321">PRNG_rnd_poly(4,B320*2+1,Constants!$D$8)</f>
        <v>-7</v>
      </c>
      <c r="D321" s="5">
        <v>-4</v>
      </c>
      <c r="E321" s="5">
        <v>4</v>
      </c>
      <c r="F321" s="5">
        <v>-8</v>
      </c>
      <c r="G321" s="6"/>
      <c r="H321" s="5">
        <v>13</v>
      </c>
      <c r="I321" s="5">
        <v>-8</v>
      </c>
      <c r="J321" s="5">
        <v>-22</v>
      </c>
      <c r="K321" s="5">
        <v>25</v>
      </c>
      <c r="L321" s="6"/>
      <c r="M321" s="5" cm="1">
        <f t="array" ref="M321:P321">decompose_poly(H321:K321,$E$3,2*Constants!$D$10,"high")</f>
        <v>1</v>
      </c>
      <c r="N321" s="5">
        <v>0</v>
      </c>
      <c r="O321" s="5">
        <v>2</v>
      </c>
      <c r="P321" s="5">
        <v>1</v>
      </c>
      <c r="Q321" s="6"/>
      <c r="R321" s="11" t="str" cm="1">
        <f t="array" ref="R321">mm3_hash($V$3&amp;_xlfn.TEXTJOIN(",",TRUE,M320:P321))</f>
        <v>DB1432C4</v>
      </c>
      <c r="S321" s="6"/>
      <c r="T321" s="6"/>
      <c r="U321" s="6"/>
      <c r="V321" s="6"/>
      <c r="W321" s="6"/>
      <c r="X321" s="6"/>
      <c r="Y321" s="6"/>
      <c r="Z321" s="5" cm="1">
        <f t="array" ref="Z321:AC321">polyadd(C321:F321,polymultdiv($F$11:$I$11,_xlfn.ANCHORARRAY(U320),_xlfn.ANCHORARRAY($J$3),$E$3),$E$3)</f>
        <v>-8</v>
      </c>
      <c r="AA321" s="5">
        <v>-2</v>
      </c>
      <c r="AB321" s="5">
        <v>5</v>
      </c>
      <c r="AC321" s="5">
        <v>-8</v>
      </c>
      <c r="AD321" s="6"/>
      <c r="AE321" s="5" cm="1">
        <f t="array" ref="AE321:AH321">polysub(H321:K321,polymultdiv(_xlfn.ANCHORARRAY(U320),$F$15:$I$15,_xlfn.ANCHORARRAY($J$3),$E$3),$E$3)</f>
        <v>14</v>
      </c>
      <c r="AF321" s="5">
        <v>-7</v>
      </c>
      <c r="AG321" s="5">
        <v>-21</v>
      </c>
      <c r="AH321" s="5">
        <v>26</v>
      </c>
      <c r="AI321" s="6"/>
      <c r="AJ321" s="5" cm="1">
        <f t="array" ref="AJ321:AM321">decompose_poly(_xlfn.ANCHORARRAY(AE321),$E$3,2*Constants!$D$10,"low")</f>
        <v>-6</v>
      </c>
      <c r="AK321" s="5">
        <v>-7</v>
      </c>
      <c r="AL321" s="5">
        <v>0</v>
      </c>
      <c r="AM321" s="5">
        <v>6</v>
      </c>
      <c r="AO321" s="33" t="str" cm="1">
        <f t="array" ref="AO321">InfinityNorm(AJ320:AM321)&amp;"&gt;="&amp;Constants!$D$10-Constants!$D$16</f>
        <v>10&gt;=8</v>
      </c>
      <c r="AP321" s="33"/>
      <c r="AQ321" s="33"/>
      <c r="AR321" s="33"/>
      <c r="AS321" s="40"/>
      <c r="AT321" s="1"/>
      <c r="AU321" s="1"/>
      <c r="AW321" s="1"/>
      <c r="AX321" s="1"/>
      <c r="AY321" s="1"/>
    </row>
    <row r="322" spans="2:51" ht="18" customHeight="1" x14ac:dyDescent="0.3">
      <c r="AT322" s="1"/>
      <c r="AU322" s="1"/>
      <c r="AW322" s="1"/>
      <c r="AX322" s="1"/>
      <c r="AY322" s="1"/>
    </row>
    <row r="323" spans="2:51" ht="18" customHeight="1" x14ac:dyDescent="0.3">
      <c r="B323" s="33">
        <v>99</v>
      </c>
      <c r="C323" s="5" cm="1">
        <f t="array" ref="C323:F323">PRNG_rnd_poly(4,B323*2,Constants!$D$8)</f>
        <v>-12</v>
      </c>
      <c r="D323" s="5">
        <v>-3</v>
      </c>
      <c r="E323" s="5">
        <v>2</v>
      </c>
      <c r="F323" s="5">
        <v>-11</v>
      </c>
      <c r="G323" s="6"/>
      <c r="H323" s="5" cm="1">
        <f t="array" ref="H323:K324">poly_mv_mult_div($F$6:$I$6,$K$6:$N$6,$F$7:$I$7,$K$7:$N$7,C323:F323,C324:F324,_xlfn.ANCHORARRAY($J$3),$E$3)</f>
        <v>30</v>
      </c>
      <c r="I323" s="5">
        <v>6</v>
      </c>
      <c r="J323" s="5">
        <v>-12</v>
      </c>
      <c r="K323" s="5">
        <v>21</v>
      </c>
      <c r="L323" s="6"/>
      <c r="M323" s="5" cm="1">
        <f t="array" ref="M323:P323">decompose_poly(H323:K323,$E$3,2*Constants!$D$10,"high")</f>
        <v>1</v>
      </c>
      <c r="N323" s="5">
        <v>0</v>
      </c>
      <c r="O323" s="5">
        <v>2</v>
      </c>
      <c r="P323" s="5">
        <v>1</v>
      </c>
      <c r="Q323" s="6"/>
      <c r="R323" s="33" t="s">
        <v>14</v>
      </c>
      <c r="S323" s="33"/>
      <c r="T323" s="6"/>
      <c r="U323" s="5" cm="1">
        <f t="array" ref="U323:X323">SampleInBall(4,2,R324)</f>
        <v>0</v>
      </c>
      <c r="V323" s="5">
        <v>-1</v>
      </c>
      <c r="W323" s="5">
        <v>0</v>
      </c>
      <c r="X323" s="5">
        <v>1</v>
      </c>
      <c r="Y323" s="6"/>
      <c r="Z323" s="5" cm="1">
        <f t="array" ref="Z323:AC323">polyadd(C323:F323,polymultdiv($F$10:$I$10,_xlfn.ANCHORARRAY(U323),_xlfn.ANCHORARRAY($J$3),$E$3),$E$3)</f>
        <v>-13</v>
      </c>
      <c r="AA323" s="5">
        <v>-3</v>
      </c>
      <c r="AB323" s="5">
        <v>1</v>
      </c>
      <c r="AC323" s="5">
        <v>-11</v>
      </c>
      <c r="AD323" s="6"/>
      <c r="AE323" s="5" cm="1">
        <f t="array" ref="AE323:AH323">polysub(H323:K323,polymultdiv(_xlfn.ANCHORARRAY(U323),$F$14:$I$14,_xlfn.ANCHORARRAY($J$3),$E$3),$E$3)</f>
        <v>29</v>
      </c>
      <c r="AF323" s="5">
        <v>8</v>
      </c>
      <c r="AG323" s="5">
        <v>-13</v>
      </c>
      <c r="AH323" s="5">
        <v>21</v>
      </c>
      <c r="AI323" s="6"/>
      <c r="AJ323" s="5" cm="1">
        <f t="array" ref="AJ323:AM323">decompose_poly(_xlfn.ANCHORARRAY(AE323),$E$3,2*Constants!$D$10,"low")</f>
        <v>9</v>
      </c>
      <c r="AK323" s="5">
        <v>8</v>
      </c>
      <c r="AL323" s="5">
        <v>8</v>
      </c>
      <c r="AM323" s="5">
        <v>1</v>
      </c>
      <c r="AO323" s="33" t="str" cm="1">
        <f t="array" ref="AO323">InfinityNorm(Z323:AC324)&amp;"&gt;="&amp;Constants!$D$8-Constants!$D$16</f>
        <v>13&gt;=11</v>
      </c>
      <c r="AP323" s="33"/>
      <c r="AQ323" s="33" t="b" cm="1">
        <f t="array" ref="AQ323">NOT(OR(InfinityNorm(Z323:AC324)&gt;=Constants!$D$8-Constants!$D$16,InfinityNorm(AJ323:AM324)&gt;=Constants!$D$10-Constants!$D$16))</f>
        <v>0</v>
      </c>
      <c r="AR323" s="33"/>
      <c r="AS323" s="40">
        <f t="shared" ref="AS323" si="97">IF(AQ323,1,0)</f>
        <v>0</v>
      </c>
      <c r="AT323" s="1"/>
      <c r="AU323" s="1"/>
      <c r="AW323" s="1"/>
      <c r="AX323" s="1"/>
      <c r="AY323" s="1"/>
    </row>
    <row r="324" spans="2:51" ht="18" customHeight="1" x14ac:dyDescent="0.3">
      <c r="B324" s="33"/>
      <c r="C324" s="5" cm="1">
        <f t="array" ref="C324:F324">PRNG_rnd_poly(4,B323*2+1,Constants!$D$8)</f>
        <v>2</v>
      </c>
      <c r="D324" s="5">
        <v>5</v>
      </c>
      <c r="E324" s="5">
        <v>-3</v>
      </c>
      <c r="F324" s="5">
        <v>-12</v>
      </c>
      <c r="G324" s="6"/>
      <c r="H324" s="5">
        <v>15</v>
      </c>
      <c r="I324" s="5">
        <v>-6</v>
      </c>
      <c r="J324" s="5">
        <v>-24</v>
      </c>
      <c r="K324" s="5">
        <v>8</v>
      </c>
      <c r="L324" s="6"/>
      <c r="M324" s="5" cm="1">
        <f t="array" ref="M324:P324">decompose_poly(H324:K324,$E$3,2*Constants!$D$10,"high")</f>
        <v>1</v>
      </c>
      <c r="N324" s="5">
        <v>0</v>
      </c>
      <c r="O324" s="5">
        <v>2</v>
      </c>
      <c r="P324" s="5">
        <v>0</v>
      </c>
      <c r="Q324" s="6"/>
      <c r="R324" s="11" t="str" cm="1">
        <f t="array" ref="R324">mm3_hash($V$3&amp;_xlfn.TEXTJOIN(",",TRUE,M323:P324))</f>
        <v>ADC70898</v>
      </c>
      <c r="S324" s="6"/>
      <c r="T324" s="6"/>
      <c r="U324" s="6"/>
      <c r="V324" s="6"/>
      <c r="W324" s="6"/>
      <c r="X324" s="6"/>
      <c r="Y324" s="6"/>
      <c r="Z324" s="5" cm="1">
        <f t="array" ref="Z324:AC324">polyadd(C324:F324,polymultdiv($F$11:$I$11,_xlfn.ANCHORARRAY(U323),_xlfn.ANCHORARRAY($J$3),$E$3),$E$3)</f>
        <v>0</v>
      </c>
      <c r="AA324" s="5">
        <v>4</v>
      </c>
      <c r="AB324" s="5">
        <v>-3</v>
      </c>
      <c r="AC324" s="5">
        <v>-13</v>
      </c>
      <c r="AD324" s="6"/>
      <c r="AE324" s="5" cm="1">
        <f t="array" ref="AE324:AH324">polysub(H324:K324,polymultdiv(_xlfn.ANCHORARRAY(U323),$F$15:$I$15,_xlfn.ANCHORARRAY($J$3),$E$3),$E$3)</f>
        <v>14</v>
      </c>
      <c r="AF324" s="5">
        <v>-7</v>
      </c>
      <c r="AG324" s="5">
        <v>-25</v>
      </c>
      <c r="AH324" s="5">
        <v>9</v>
      </c>
      <c r="AI324" s="6"/>
      <c r="AJ324" s="5" cm="1">
        <f t="array" ref="AJ324:AM324">decompose_poly(_xlfn.ANCHORARRAY(AE324),$E$3,2*Constants!$D$10,"low")</f>
        <v>-6</v>
      </c>
      <c r="AK324" s="5">
        <v>-7</v>
      </c>
      <c r="AL324" s="5">
        <v>-4</v>
      </c>
      <c r="AM324" s="5">
        <v>9</v>
      </c>
      <c r="AO324" s="33" t="str" cm="1">
        <f t="array" ref="AO324">InfinityNorm(AJ323:AM324)&amp;"&gt;="&amp;Constants!$D$10-Constants!$D$16</f>
        <v>9&gt;=8</v>
      </c>
      <c r="AP324" s="33"/>
      <c r="AQ324" s="33"/>
      <c r="AR324" s="33"/>
      <c r="AS324" s="40"/>
      <c r="AT324" s="1"/>
      <c r="AU324" s="1"/>
      <c r="AW324" s="1"/>
      <c r="AX324" s="1"/>
      <c r="AY324" s="1"/>
    </row>
    <row r="325" spans="2:51" ht="18" customHeight="1" x14ac:dyDescent="0.3">
      <c r="AT325" s="1"/>
      <c r="AU325" s="1"/>
      <c r="AW325" s="1"/>
      <c r="AX325" s="1"/>
      <c r="AY325" s="1"/>
    </row>
    <row r="326" spans="2:51" ht="18" customHeight="1" x14ac:dyDescent="0.3">
      <c r="B326" s="33">
        <v>100</v>
      </c>
      <c r="C326" s="5" cm="1">
        <f t="array" ref="C326:F326">PRNG_rnd_poly(4,B326*2,Constants!$D$8)</f>
        <v>-7</v>
      </c>
      <c r="D326" s="5">
        <v>-9</v>
      </c>
      <c r="E326" s="5">
        <v>3</v>
      </c>
      <c r="F326" s="5">
        <v>1</v>
      </c>
      <c r="G326" s="6"/>
      <c r="H326" s="5" cm="1">
        <f t="array" ref="H326:K327">poly_mv_mult_div($F$6:$I$6,$K$6:$N$6,$F$7:$I$7,$K$7:$N$7,C326:F326,C327:F327,_xlfn.ANCHORARRAY($J$3),$E$3)</f>
        <v>18</v>
      </c>
      <c r="I326" s="5">
        <v>-9</v>
      </c>
      <c r="J326" s="5">
        <v>-5</v>
      </c>
      <c r="K326" s="5">
        <v>19</v>
      </c>
      <c r="L326" s="6"/>
      <c r="M326" s="5" cm="1">
        <f t="array" ref="M326:P326">decompose_poly(H326:K326,$E$3,2*Constants!$D$10,"high")</f>
        <v>1</v>
      </c>
      <c r="N326" s="5">
        <v>0</v>
      </c>
      <c r="O326" s="5">
        <v>0</v>
      </c>
      <c r="P326" s="5">
        <v>1</v>
      </c>
      <c r="Q326" s="6"/>
      <c r="R326" s="33" t="s">
        <v>14</v>
      </c>
      <c r="S326" s="33"/>
      <c r="T326" s="6"/>
      <c r="U326" s="5" cm="1">
        <f t="array" ref="U326:X326">SampleInBall(4,2,R327)</f>
        <v>-1</v>
      </c>
      <c r="V326" s="5">
        <v>0</v>
      </c>
      <c r="W326" s="5">
        <v>-1</v>
      </c>
      <c r="X326" s="5">
        <v>0</v>
      </c>
      <c r="Y326" s="6"/>
      <c r="Z326" s="5" cm="1">
        <f t="array" ref="Z326:AC326">polyadd(C326:F326,polymultdiv($F$10:$I$10,_xlfn.ANCHORARRAY(U326),_xlfn.ANCHORARRAY($J$3),$E$3),$E$3)</f>
        <v>-7</v>
      </c>
      <c r="AA326" s="5">
        <v>-10</v>
      </c>
      <c r="AB326" s="5">
        <v>3</v>
      </c>
      <c r="AC326" s="5">
        <v>0</v>
      </c>
      <c r="AD326" s="6"/>
      <c r="AE326" s="5" cm="1">
        <f t="array" ref="AE326:AH326">polysub(H326:K326,polymultdiv(_xlfn.ANCHORARRAY(U326),$F$14:$I$14,_xlfn.ANCHORARRAY($J$3),$E$3),$E$3)</f>
        <v>18</v>
      </c>
      <c r="AF326" s="5">
        <v>-10</v>
      </c>
      <c r="AG326" s="5">
        <v>-3</v>
      </c>
      <c r="AH326" s="5">
        <v>18</v>
      </c>
      <c r="AI326" s="6"/>
      <c r="AJ326" s="5" cm="1">
        <f t="array" ref="AJ326:AM326">decompose_poly(_xlfn.ANCHORARRAY(AE326),$E$3,2*Constants!$D$10,"low")</f>
        <v>-2</v>
      </c>
      <c r="AK326" s="5">
        <v>-10</v>
      </c>
      <c r="AL326" s="5">
        <v>-3</v>
      </c>
      <c r="AM326" s="5">
        <v>-2</v>
      </c>
      <c r="AO326" s="33" t="str" cm="1">
        <f t="array" ref="AO326">InfinityNorm(Z326:AC327)&amp;"&gt;="&amp;Constants!$D$8-Constants!$D$16</f>
        <v>10&gt;=11</v>
      </c>
      <c r="AP326" s="33"/>
      <c r="AQ326" s="33" t="b" cm="1">
        <f t="array" ref="AQ326">NOT(OR(InfinityNorm(Z326:AC327)&gt;=Constants!$D$8-Constants!$D$16,InfinityNorm(AJ326:AM327)&gt;=Constants!$D$10-Constants!$D$16))</f>
        <v>0</v>
      </c>
      <c r="AR326" s="33"/>
      <c r="AS326" s="40">
        <f t="shared" ref="AS326" si="98">IF(AQ326,1,0)</f>
        <v>0</v>
      </c>
      <c r="AT326" s="1"/>
      <c r="AU326" s="1"/>
      <c r="AW326" s="1"/>
      <c r="AX326" s="1"/>
      <c r="AY326" s="1"/>
    </row>
    <row r="327" spans="2:51" ht="18" customHeight="1" x14ac:dyDescent="0.3">
      <c r="B327" s="33"/>
      <c r="C327" s="5" cm="1">
        <f t="array" ref="C327:F327">PRNG_rnd_poly(4,B326*2+1,Constants!$D$8)</f>
        <v>8</v>
      </c>
      <c r="D327" s="5">
        <v>9</v>
      </c>
      <c r="E327" s="5">
        <v>-1</v>
      </c>
      <c r="F327" s="5">
        <v>4</v>
      </c>
      <c r="G327" s="6"/>
      <c r="H327" s="5">
        <v>-12</v>
      </c>
      <c r="I327" s="5">
        <v>-24</v>
      </c>
      <c r="J327" s="5">
        <v>30</v>
      </c>
      <c r="K327" s="5">
        <v>-8</v>
      </c>
      <c r="L327" s="6"/>
      <c r="M327" s="5" cm="1">
        <f t="array" ref="M327:P327">decompose_poly(H327:K327,$E$3,2*Constants!$D$10,"high")</f>
        <v>2</v>
      </c>
      <c r="N327" s="5">
        <v>2</v>
      </c>
      <c r="O327" s="5">
        <v>1</v>
      </c>
      <c r="P327" s="5">
        <v>0</v>
      </c>
      <c r="Q327" s="6"/>
      <c r="R327" s="11" t="str" cm="1">
        <f t="array" ref="R327">mm3_hash($V$3&amp;_xlfn.TEXTJOIN(",",TRUE,M326:P327))</f>
        <v>7D54F5D7</v>
      </c>
      <c r="S327" s="6"/>
      <c r="T327" s="6"/>
      <c r="U327" s="6"/>
      <c r="V327" s="6"/>
      <c r="W327" s="6"/>
      <c r="X327" s="6"/>
      <c r="Y327" s="6"/>
      <c r="Z327" s="5" cm="1">
        <f t="array" ref="Z327:AC327">polyadd(C327:F327,polymultdiv($F$11:$I$11,_xlfn.ANCHORARRAY(U326),_xlfn.ANCHORARRAY($J$3),$E$3),$E$3)</f>
        <v>9</v>
      </c>
      <c r="AA327" s="5">
        <v>7</v>
      </c>
      <c r="AB327" s="5">
        <v>-2</v>
      </c>
      <c r="AC327" s="5">
        <v>4</v>
      </c>
      <c r="AD327" s="6"/>
      <c r="AE327" s="5" cm="1">
        <f t="array" ref="AE327:AH327">polysub(H327:K327,polymultdiv(_xlfn.ANCHORARRAY(U326),$F$15:$I$15,_xlfn.ANCHORARRAY($J$3),$E$3),$E$3)</f>
        <v>-13</v>
      </c>
      <c r="AF327" s="5">
        <v>-25</v>
      </c>
      <c r="AG327" s="5">
        <v>29</v>
      </c>
      <c r="AH327" s="5">
        <v>-9</v>
      </c>
      <c r="AI327" s="6"/>
      <c r="AJ327" s="5" cm="1">
        <f t="array" ref="AJ327:AM327">decompose_poly(_xlfn.ANCHORARRAY(AE327),$E$3,2*Constants!$D$10,"low")</f>
        <v>8</v>
      </c>
      <c r="AK327" s="5">
        <v>-4</v>
      </c>
      <c r="AL327" s="5">
        <v>9</v>
      </c>
      <c r="AM327" s="5">
        <v>-9</v>
      </c>
      <c r="AO327" s="33" t="str" cm="1">
        <f t="array" ref="AO327">InfinityNorm(AJ326:AM327)&amp;"&gt;="&amp;Constants!$D$10-Constants!$D$16</f>
        <v>10&gt;=8</v>
      </c>
      <c r="AP327" s="33"/>
      <c r="AQ327" s="33"/>
      <c r="AR327" s="33"/>
      <c r="AS327" s="40"/>
      <c r="AT327" s="1"/>
      <c r="AU327" s="1"/>
      <c r="AW327" s="1"/>
      <c r="AX327" s="1"/>
      <c r="AY327" s="1"/>
    </row>
    <row r="328" spans="2:51" ht="18" customHeight="1" x14ac:dyDescent="0.3">
      <c r="AT328" s="1"/>
      <c r="AU328" s="1"/>
      <c r="AW328" s="1"/>
      <c r="AX328" s="1"/>
      <c r="AY328" s="1"/>
    </row>
    <row r="329" spans="2:51" ht="18" customHeight="1" x14ac:dyDescent="0.3">
      <c r="B329" s="33">
        <v>101</v>
      </c>
      <c r="C329" s="5" cm="1">
        <f t="array" ref="C329:F329">PRNG_rnd_poly(4,B329*2,Constants!$D$8)</f>
        <v>12</v>
      </c>
      <c r="D329" s="5">
        <v>11</v>
      </c>
      <c r="E329" s="5">
        <v>-9</v>
      </c>
      <c r="F329" s="5">
        <v>-12</v>
      </c>
      <c r="G329" s="6"/>
      <c r="H329" s="5" cm="1">
        <f t="array" ref="H329:K330">poly_mv_mult_div($F$6:$I$6,$K$6:$N$6,$F$7:$I$7,$K$7:$N$7,C329:F329,C330:F330,_xlfn.ANCHORARRAY($J$3),$E$3)</f>
        <v>27</v>
      </c>
      <c r="I329" s="5">
        <v>10</v>
      </c>
      <c r="J329" s="5">
        <v>-9</v>
      </c>
      <c r="K329" s="5">
        <v>-27</v>
      </c>
      <c r="L329" s="6"/>
      <c r="M329" s="5" cm="1">
        <f t="array" ref="M329:P329">decompose_poly(H329:K329,$E$3,2*Constants!$D$10,"high")</f>
        <v>1</v>
      </c>
      <c r="N329" s="5">
        <v>0</v>
      </c>
      <c r="O329" s="5">
        <v>0</v>
      </c>
      <c r="P329" s="5">
        <v>2</v>
      </c>
      <c r="Q329" s="6"/>
      <c r="R329" s="33" t="s">
        <v>14</v>
      </c>
      <c r="S329" s="33"/>
      <c r="T329" s="6"/>
      <c r="U329" s="5" cm="1">
        <f t="array" ref="U329:X329">SampleInBall(4,2,R330)</f>
        <v>0</v>
      </c>
      <c r="V329" s="5">
        <v>0</v>
      </c>
      <c r="W329" s="5">
        <v>1</v>
      </c>
      <c r="X329" s="5">
        <v>1</v>
      </c>
      <c r="Y329" s="6"/>
      <c r="Z329" s="5" cm="1">
        <f t="array" ref="Z329:AC329">polyadd(C329:F329,polymultdiv($F$10:$I$10,_xlfn.ANCHORARRAY(U329),_xlfn.ANCHORARRAY($J$3),$E$3),$E$3)</f>
        <v>11</v>
      </c>
      <c r="AA329" s="5">
        <v>11</v>
      </c>
      <c r="AB329" s="5">
        <v>-9</v>
      </c>
      <c r="AC329" s="5">
        <v>-11</v>
      </c>
      <c r="AD329" s="6"/>
      <c r="AE329" s="5" cm="1">
        <f t="array" ref="AE329:AH329">polysub(H329:K329,polymultdiv(_xlfn.ANCHORARRAY(U329),$F$14:$I$14,_xlfn.ANCHORARRAY($J$3),$E$3),$E$3)</f>
        <v>27</v>
      </c>
      <c r="AF329" s="5">
        <v>11</v>
      </c>
      <c r="AG329" s="5">
        <v>-10</v>
      </c>
      <c r="AH329" s="5">
        <v>-27</v>
      </c>
      <c r="AI329" s="6"/>
      <c r="AJ329" s="5" cm="1">
        <f t="array" ref="AJ329:AM329">decompose_poly(_xlfn.ANCHORARRAY(AE329),$E$3,2*Constants!$D$10,"low")</f>
        <v>7</v>
      </c>
      <c r="AK329" s="5">
        <v>-9</v>
      </c>
      <c r="AL329" s="5">
        <v>-10</v>
      </c>
      <c r="AM329" s="5">
        <v>-6</v>
      </c>
      <c r="AO329" s="33" t="str" cm="1">
        <f t="array" ref="AO329">InfinityNorm(Z329:AC330)&amp;"&gt;="&amp;Constants!$D$8-Constants!$D$16</f>
        <v>11&gt;=11</v>
      </c>
      <c r="AP329" s="33"/>
      <c r="AQ329" s="33" t="b" cm="1">
        <f t="array" ref="AQ329">NOT(OR(InfinityNorm(Z329:AC330)&gt;=Constants!$D$8-Constants!$D$16,InfinityNorm(AJ329:AM330)&gt;=Constants!$D$10-Constants!$D$16))</f>
        <v>0</v>
      </c>
      <c r="AR329" s="33"/>
      <c r="AS329" s="40">
        <f t="shared" ref="AS329" si="99">IF(AQ329,1,0)</f>
        <v>0</v>
      </c>
      <c r="AT329" s="1"/>
      <c r="AU329" s="1"/>
      <c r="AW329" s="1"/>
      <c r="AX329" s="1"/>
      <c r="AY329" s="1"/>
    </row>
    <row r="330" spans="2:51" ht="18" customHeight="1" x14ac:dyDescent="0.3">
      <c r="B330" s="33"/>
      <c r="C330" s="5" cm="1">
        <f t="array" ref="C330:F330">PRNG_rnd_poly(4,B329*2+1,Constants!$D$8)</f>
        <v>9</v>
      </c>
      <c r="D330" s="5">
        <v>-5</v>
      </c>
      <c r="E330" s="5">
        <v>10</v>
      </c>
      <c r="F330" s="5">
        <v>-6</v>
      </c>
      <c r="G330" s="6"/>
      <c r="H330" s="5">
        <v>-6</v>
      </c>
      <c r="I330" s="5">
        <v>13</v>
      </c>
      <c r="J330" s="5">
        <v>-9</v>
      </c>
      <c r="K330" s="5">
        <v>28</v>
      </c>
      <c r="L330" s="6"/>
      <c r="M330" s="5" cm="1">
        <f t="array" ref="M330:P330">decompose_poly(H330:K330,$E$3,2*Constants!$D$10,"high")</f>
        <v>0</v>
      </c>
      <c r="N330" s="5">
        <v>1</v>
      </c>
      <c r="O330" s="5">
        <v>0</v>
      </c>
      <c r="P330" s="5">
        <v>1</v>
      </c>
      <c r="Q330" s="6"/>
      <c r="R330" s="11" t="str" cm="1">
        <f t="array" ref="R330">mm3_hash($V$3&amp;_xlfn.TEXTJOIN(",",TRUE,M329:P330))</f>
        <v>6097669E</v>
      </c>
      <c r="S330" s="6"/>
      <c r="T330" s="6"/>
      <c r="U330" s="6"/>
      <c r="V330" s="6"/>
      <c r="W330" s="6"/>
      <c r="X330" s="6"/>
      <c r="Y330" s="6"/>
      <c r="Z330" s="5" cm="1">
        <f t="array" ref="Z330:AC330">polyadd(C330:F330,polymultdiv($F$11:$I$11,_xlfn.ANCHORARRAY(U329),_xlfn.ANCHORARRAY($J$3),$E$3),$E$3)</f>
        <v>7</v>
      </c>
      <c r="AA330" s="5">
        <v>-5</v>
      </c>
      <c r="AB330" s="5">
        <v>11</v>
      </c>
      <c r="AC330" s="5">
        <v>-5</v>
      </c>
      <c r="AD330" s="6"/>
      <c r="AE330" s="5" cm="1">
        <f t="array" ref="AE330:AH330">polysub(H330:K330,polymultdiv(_xlfn.ANCHORARRAY(U329),$F$15:$I$15,_xlfn.ANCHORARRAY($J$3),$E$3),$E$3)</f>
        <v>-7</v>
      </c>
      <c r="AF330" s="5">
        <v>13</v>
      </c>
      <c r="AG330" s="5">
        <v>-8</v>
      </c>
      <c r="AH330" s="5">
        <v>30</v>
      </c>
      <c r="AI330" s="6"/>
      <c r="AJ330" s="5" cm="1">
        <f t="array" ref="AJ330:AM330">decompose_poly(_xlfn.ANCHORARRAY(AE330),$E$3,2*Constants!$D$10,"low")</f>
        <v>-7</v>
      </c>
      <c r="AK330" s="5">
        <v>-7</v>
      </c>
      <c r="AL330" s="5">
        <v>-8</v>
      </c>
      <c r="AM330" s="5">
        <v>10</v>
      </c>
      <c r="AO330" s="33" t="str" cm="1">
        <f t="array" ref="AO330">InfinityNorm(AJ329:AM330)&amp;"&gt;="&amp;Constants!$D$10-Constants!$D$16</f>
        <v>10&gt;=8</v>
      </c>
      <c r="AP330" s="33"/>
      <c r="AQ330" s="33"/>
      <c r="AR330" s="33"/>
      <c r="AS330" s="40"/>
      <c r="AT330" s="1"/>
      <c r="AU330" s="1"/>
      <c r="AW330" s="1"/>
      <c r="AX330" s="1"/>
      <c r="AY330" s="1"/>
    </row>
    <row r="331" spans="2:51" ht="18" customHeight="1" x14ac:dyDescent="0.3">
      <c r="AT331" s="1"/>
      <c r="AU331" s="1"/>
      <c r="AW331" s="1"/>
      <c r="AX331" s="1"/>
      <c r="AY331" s="1"/>
    </row>
    <row r="332" spans="2:51" ht="18" customHeight="1" x14ac:dyDescent="0.3">
      <c r="B332" s="33">
        <v>102</v>
      </c>
      <c r="C332" s="5" cm="1">
        <f t="array" ref="C332:F332">PRNG_rnd_poly(4,B332*2,Constants!$D$8)</f>
        <v>-3</v>
      </c>
      <c r="D332" s="5">
        <v>-8</v>
      </c>
      <c r="E332" s="5">
        <v>-2</v>
      </c>
      <c r="F332" s="5">
        <v>10</v>
      </c>
      <c r="G332" s="6"/>
      <c r="H332" s="5" cm="1">
        <f t="array" ref="H332:K333">poly_mv_mult_div($F$6:$I$6,$K$6:$N$6,$F$7:$I$7,$K$7:$N$7,C332:F332,C333:F333,_xlfn.ANCHORARRAY($J$3),$E$3)</f>
        <v>26</v>
      </c>
      <c r="I332" s="5">
        <v>-24</v>
      </c>
      <c r="J332" s="5">
        <v>-27</v>
      </c>
      <c r="K332" s="5">
        <v>-30</v>
      </c>
      <c r="L332" s="6"/>
      <c r="M332" s="5" cm="1">
        <f t="array" ref="M332:P332">decompose_poly(H332:K332,$E$3,2*Constants!$D$10,"high")</f>
        <v>1</v>
      </c>
      <c r="N332" s="5">
        <v>2</v>
      </c>
      <c r="O332" s="5">
        <v>2</v>
      </c>
      <c r="P332" s="5">
        <v>2</v>
      </c>
      <c r="Q332" s="6"/>
      <c r="R332" s="33" t="s">
        <v>14</v>
      </c>
      <c r="S332" s="33"/>
      <c r="T332" s="6"/>
      <c r="U332" s="5" cm="1">
        <f t="array" ref="U332:X332">SampleInBall(4,2,R333)</f>
        <v>0</v>
      </c>
      <c r="V332" s="5">
        <v>-1</v>
      </c>
      <c r="W332" s="5">
        <v>1</v>
      </c>
      <c r="X332" s="5">
        <v>0</v>
      </c>
      <c r="Y332" s="6"/>
      <c r="Z332" s="5" cm="1">
        <f t="array" ref="Z332:AC332">polyadd(C332:F332,polymultdiv($F$10:$I$10,_xlfn.ANCHORARRAY(U332),_xlfn.ANCHORARRAY($J$3),$E$3),$E$3)</f>
        <v>-3</v>
      </c>
      <c r="AA332" s="5">
        <v>-8</v>
      </c>
      <c r="AB332" s="5">
        <v>-3</v>
      </c>
      <c r="AC332" s="5">
        <v>11</v>
      </c>
      <c r="AD332" s="6"/>
      <c r="AE332" s="5" cm="1">
        <f t="array" ref="AE332:AH332">polysub(H332:K332,polymultdiv(_xlfn.ANCHORARRAY(U332),$F$14:$I$14,_xlfn.ANCHORARRAY($J$3),$E$3),$E$3)</f>
        <v>27</v>
      </c>
      <c r="AF332" s="5">
        <v>-23</v>
      </c>
      <c r="AG332" s="5">
        <v>-29</v>
      </c>
      <c r="AH332" s="5">
        <v>-28</v>
      </c>
      <c r="AI332" s="6"/>
      <c r="AJ332" s="5" cm="1">
        <f t="array" ref="AJ332:AM332">decompose_poly(_xlfn.ANCHORARRAY(AE332),$E$3,2*Constants!$D$10,"low")</f>
        <v>7</v>
      </c>
      <c r="AK332" s="5">
        <v>-2</v>
      </c>
      <c r="AL332" s="5">
        <v>-8</v>
      </c>
      <c r="AM332" s="5">
        <v>-7</v>
      </c>
      <c r="AO332" s="33" t="str" cm="1">
        <f t="array" ref="AO332">InfinityNorm(Z332:AC333)&amp;"&gt;="&amp;Constants!$D$8-Constants!$D$16</f>
        <v>12&gt;=11</v>
      </c>
      <c r="AP332" s="33"/>
      <c r="AQ332" s="33" t="b" cm="1">
        <f t="array" ref="AQ332">NOT(OR(InfinityNorm(Z332:AC333)&gt;=Constants!$D$8-Constants!$D$16,InfinityNorm(AJ332:AM333)&gt;=Constants!$D$10-Constants!$D$16))</f>
        <v>0</v>
      </c>
      <c r="AR332" s="33"/>
      <c r="AS332" s="40">
        <f t="shared" ref="AS332" si="100">IF(AQ332,1,0)</f>
        <v>0</v>
      </c>
      <c r="AT332" s="1"/>
      <c r="AU332" s="1"/>
      <c r="AW332" s="1"/>
      <c r="AX332" s="1"/>
      <c r="AY332" s="1"/>
    </row>
    <row r="333" spans="2:51" ht="18" customHeight="1" x14ac:dyDescent="0.3">
      <c r="B333" s="33"/>
      <c r="C333" s="5" cm="1">
        <f t="array" ref="C333:F333">PRNG_rnd_poly(4,B332*2+1,Constants!$D$8)</f>
        <v>3</v>
      </c>
      <c r="D333" s="5">
        <v>-1</v>
      </c>
      <c r="E333" s="5">
        <v>9</v>
      </c>
      <c r="F333" s="5">
        <v>12</v>
      </c>
      <c r="G333" s="6"/>
      <c r="H333" s="5">
        <v>28</v>
      </c>
      <c r="I333" s="5">
        <v>-28</v>
      </c>
      <c r="J333" s="5">
        <v>17</v>
      </c>
      <c r="K333" s="5">
        <v>6</v>
      </c>
      <c r="L333" s="6"/>
      <c r="M333" s="5" cm="1">
        <f t="array" ref="M333:P333">decompose_poly(H333:K333,$E$3,2*Constants!$D$10,"high")</f>
        <v>1</v>
      </c>
      <c r="N333" s="5">
        <v>2</v>
      </c>
      <c r="O333" s="5">
        <v>1</v>
      </c>
      <c r="P333" s="5">
        <v>0</v>
      </c>
      <c r="Q333" s="6"/>
      <c r="R333" s="11" t="str" cm="1">
        <f t="array" ref="R333">mm3_hash($V$3&amp;_xlfn.TEXTJOIN(",",TRUE,M332:P333))</f>
        <v>040F059D</v>
      </c>
      <c r="S333" s="6"/>
      <c r="T333" s="6"/>
      <c r="U333" s="6"/>
      <c r="V333" s="6"/>
      <c r="W333" s="6"/>
      <c r="X333" s="6"/>
      <c r="Y333" s="6"/>
      <c r="Z333" s="5" cm="1">
        <f t="array" ref="Z333:AC333">polyadd(C333:F333,polymultdiv($F$11:$I$11,_xlfn.ANCHORARRAY(U332),_xlfn.ANCHORARRAY($J$3),$E$3),$E$3)</f>
        <v>1</v>
      </c>
      <c r="AA333" s="5">
        <v>0</v>
      </c>
      <c r="AB333" s="5">
        <v>8</v>
      </c>
      <c r="AC333" s="5">
        <v>12</v>
      </c>
      <c r="AD333" s="6"/>
      <c r="AE333" s="5" cm="1">
        <f t="array" ref="AE333:AH333">polysub(H333:K333,polymultdiv(_xlfn.ANCHORARRAY(U332),$F$15:$I$15,_xlfn.ANCHORARRAY($J$3),$E$3),$E$3)</f>
        <v>28</v>
      </c>
      <c r="AF333" s="5">
        <v>-29</v>
      </c>
      <c r="AG333" s="5">
        <v>17</v>
      </c>
      <c r="AH333" s="5">
        <v>7</v>
      </c>
      <c r="AI333" s="6"/>
      <c r="AJ333" s="5" cm="1">
        <f t="array" ref="AJ333:AM333">decompose_poly(_xlfn.ANCHORARRAY(AE333),$E$3,2*Constants!$D$10,"low")</f>
        <v>8</v>
      </c>
      <c r="AK333" s="5">
        <v>-8</v>
      </c>
      <c r="AL333" s="5">
        <v>-3</v>
      </c>
      <c r="AM333" s="5">
        <v>7</v>
      </c>
      <c r="AO333" s="33" t="str" cm="1">
        <f t="array" ref="AO333">InfinityNorm(AJ332:AM333)&amp;"&gt;="&amp;Constants!$D$10-Constants!$D$16</f>
        <v>8&gt;=8</v>
      </c>
      <c r="AP333" s="33"/>
      <c r="AQ333" s="33"/>
      <c r="AR333" s="33"/>
      <c r="AS333" s="40"/>
      <c r="AT333" s="1"/>
      <c r="AU333" s="1"/>
      <c r="AW333" s="1"/>
      <c r="AX333" s="1"/>
      <c r="AY333" s="1"/>
    </row>
    <row r="334" spans="2:51" ht="18" customHeight="1" x14ac:dyDescent="0.3">
      <c r="AT334" s="1"/>
      <c r="AU334" s="1"/>
      <c r="AW334" s="1"/>
      <c r="AX334" s="1"/>
      <c r="AY334" s="1"/>
    </row>
    <row r="335" spans="2:51" ht="18" customHeight="1" x14ac:dyDescent="0.3">
      <c r="B335" s="33">
        <v>103</v>
      </c>
      <c r="C335" s="5" cm="1">
        <f t="array" ref="C335:F335">PRNG_rnd_poly(4,B335*2,Constants!$D$8)</f>
        <v>-6</v>
      </c>
      <c r="D335" s="5">
        <v>-2</v>
      </c>
      <c r="E335" s="5">
        <v>-4</v>
      </c>
      <c r="F335" s="5">
        <v>-8</v>
      </c>
      <c r="G335" s="6"/>
      <c r="H335" s="5" cm="1">
        <f t="array" ref="H335:K336">poly_mv_mult_div($F$6:$I$6,$K$6:$N$6,$F$7:$I$7,$K$7:$N$7,C335:F335,C336:F336,_xlfn.ANCHORARRAY($J$3),$E$3)</f>
        <v>27</v>
      </c>
      <c r="I335" s="5">
        <v>-16</v>
      </c>
      <c r="J335" s="5">
        <v>10</v>
      </c>
      <c r="K335" s="5">
        <v>26</v>
      </c>
      <c r="L335" s="6"/>
      <c r="M335" s="5" cm="1">
        <f t="array" ref="M335:P335">decompose_poly(H335:K335,$E$3,2*Constants!$D$10,"high")</f>
        <v>1</v>
      </c>
      <c r="N335" s="5">
        <v>2</v>
      </c>
      <c r="O335" s="5">
        <v>0</v>
      </c>
      <c r="P335" s="5">
        <v>1</v>
      </c>
      <c r="Q335" s="6"/>
      <c r="R335" s="33" t="s">
        <v>14</v>
      </c>
      <c r="S335" s="33"/>
      <c r="T335" s="6"/>
      <c r="U335" s="5" cm="1">
        <f t="array" ref="U335:X335">SampleInBall(4,2,R336)</f>
        <v>0</v>
      </c>
      <c r="V335" s="5">
        <v>0</v>
      </c>
      <c r="W335" s="5">
        <v>1</v>
      </c>
      <c r="X335" s="5">
        <v>-1</v>
      </c>
      <c r="Y335" s="6"/>
      <c r="Z335" s="5" cm="1">
        <f t="array" ref="Z335:AC335">polyadd(C335:F335,polymultdiv($F$10:$I$10,_xlfn.ANCHORARRAY(U335),_xlfn.ANCHORARRAY($J$3),$E$3),$E$3)</f>
        <v>-5</v>
      </c>
      <c r="AA335" s="5">
        <v>-2</v>
      </c>
      <c r="AB335" s="5">
        <v>-4</v>
      </c>
      <c r="AC335" s="5">
        <v>-7</v>
      </c>
      <c r="AD335" s="6"/>
      <c r="AE335" s="5" cm="1">
        <f t="array" ref="AE335:AH335">polysub(H335:K335,polymultdiv(_xlfn.ANCHORARRAY(U335),$F$14:$I$14,_xlfn.ANCHORARRAY($J$3),$E$3),$E$3)</f>
        <v>29</v>
      </c>
      <c r="AF335" s="5">
        <v>-17</v>
      </c>
      <c r="AG335" s="5">
        <v>9</v>
      </c>
      <c r="AH335" s="5">
        <v>28</v>
      </c>
      <c r="AI335" s="6"/>
      <c r="AJ335" s="5" cm="1">
        <f t="array" ref="AJ335:AM335">decompose_poly(_xlfn.ANCHORARRAY(AE335),$E$3,2*Constants!$D$10,"low")</f>
        <v>9</v>
      </c>
      <c r="AK335" s="5">
        <v>4</v>
      </c>
      <c r="AL335" s="5">
        <v>9</v>
      </c>
      <c r="AM335" s="5">
        <v>8</v>
      </c>
      <c r="AO335" s="33" t="str" cm="1">
        <f t="array" ref="AO335">InfinityNorm(Z335:AC336)&amp;"&gt;="&amp;Constants!$D$8-Constants!$D$16</f>
        <v>12&gt;=11</v>
      </c>
      <c r="AP335" s="33"/>
      <c r="AQ335" s="33" t="b" cm="1">
        <f t="array" ref="AQ335">NOT(OR(InfinityNorm(Z335:AC336)&gt;=Constants!$D$8-Constants!$D$16,InfinityNorm(AJ335:AM336)&gt;=Constants!$D$10-Constants!$D$16))</f>
        <v>0</v>
      </c>
      <c r="AR335" s="33"/>
      <c r="AS335" s="40">
        <f t="shared" ref="AS335" si="101">IF(AQ335,1,0)</f>
        <v>0</v>
      </c>
      <c r="AT335" s="1"/>
      <c r="AU335" s="1"/>
      <c r="AW335" s="1"/>
      <c r="AX335" s="1"/>
      <c r="AY335" s="1"/>
    </row>
    <row r="336" spans="2:51" ht="18" customHeight="1" x14ac:dyDescent="0.3">
      <c r="B336" s="33"/>
      <c r="C336" s="5" cm="1">
        <f t="array" ref="C336:F336">PRNG_rnd_poly(4,B335*2+1,Constants!$D$8)</f>
        <v>-12</v>
      </c>
      <c r="D336" s="5">
        <v>-11</v>
      </c>
      <c r="E336" s="5">
        <v>-4</v>
      </c>
      <c r="F336" s="5">
        <v>-11</v>
      </c>
      <c r="G336" s="6"/>
      <c r="H336" s="5">
        <v>-26</v>
      </c>
      <c r="I336" s="5">
        <v>23</v>
      </c>
      <c r="J336" s="5">
        <v>-3</v>
      </c>
      <c r="K336" s="5">
        <v>-18</v>
      </c>
      <c r="L336" s="6"/>
      <c r="M336" s="5" cm="1">
        <f t="array" ref="M336:P336">decompose_poly(H336:K336,$E$3,2*Constants!$D$10,"high")</f>
        <v>2</v>
      </c>
      <c r="N336" s="5">
        <v>1</v>
      </c>
      <c r="O336" s="5">
        <v>0</v>
      </c>
      <c r="P336" s="5">
        <v>2</v>
      </c>
      <c r="Q336" s="6"/>
      <c r="R336" s="11" t="str" cm="1">
        <f t="array" ref="R336">mm3_hash($V$3&amp;_xlfn.TEXTJOIN(",",TRUE,M335:P336))</f>
        <v>7D14686A</v>
      </c>
      <c r="S336" s="6"/>
      <c r="T336" s="6"/>
      <c r="U336" s="6"/>
      <c r="V336" s="6"/>
      <c r="W336" s="6"/>
      <c r="X336" s="6"/>
      <c r="Y336" s="6"/>
      <c r="Z336" s="5" cm="1">
        <f t="array" ref="Z336:AC336">polyadd(C336:F336,polymultdiv($F$11:$I$11,_xlfn.ANCHORARRAY(U335),_xlfn.ANCHORARRAY($J$3),$E$3),$E$3)</f>
        <v>-12</v>
      </c>
      <c r="AA336" s="5">
        <v>-9</v>
      </c>
      <c r="AB336" s="5">
        <v>-5</v>
      </c>
      <c r="AC336" s="5">
        <v>-10</v>
      </c>
      <c r="AD336" s="6"/>
      <c r="AE336" s="5" cm="1">
        <f t="array" ref="AE336:AH336">polysub(H336:K336,polymultdiv(_xlfn.ANCHORARRAY(U335),$F$15:$I$15,_xlfn.ANCHORARRAY($J$3),$E$3),$E$3)</f>
        <v>-25</v>
      </c>
      <c r="AF336" s="5">
        <v>23</v>
      </c>
      <c r="AG336" s="5">
        <v>-2</v>
      </c>
      <c r="AH336" s="5">
        <v>-18</v>
      </c>
      <c r="AI336" s="6"/>
      <c r="AJ336" s="5" cm="1">
        <f t="array" ref="AJ336:AM336">decompose_poly(_xlfn.ANCHORARRAY(AE336),$E$3,2*Constants!$D$10,"low")</f>
        <v>-4</v>
      </c>
      <c r="AK336" s="5">
        <v>3</v>
      </c>
      <c r="AL336" s="5">
        <v>-2</v>
      </c>
      <c r="AM336" s="5">
        <v>3</v>
      </c>
      <c r="AO336" s="33" t="str" cm="1">
        <f t="array" ref="AO336">InfinityNorm(AJ335:AM336)&amp;"&gt;="&amp;Constants!$D$10-Constants!$D$16</f>
        <v>9&gt;=8</v>
      </c>
      <c r="AP336" s="33"/>
      <c r="AQ336" s="33"/>
      <c r="AR336" s="33"/>
      <c r="AS336" s="40"/>
      <c r="AT336" s="1"/>
      <c r="AU336" s="1"/>
      <c r="AW336" s="1"/>
      <c r="AX336" s="1"/>
      <c r="AY336" s="1"/>
    </row>
    <row r="337" spans="2:51" ht="18" customHeight="1" x14ac:dyDescent="0.3">
      <c r="AT337" s="1"/>
      <c r="AU337" s="1"/>
      <c r="AW337" s="1"/>
      <c r="AX337" s="1"/>
      <c r="AY337" s="1"/>
    </row>
    <row r="338" spans="2:51" ht="18" customHeight="1" x14ac:dyDescent="0.3">
      <c r="B338" s="33">
        <v>104</v>
      </c>
      <c r="C338" s="5" cm="1">
        <f t="array" ref="C338:F338">PRNG_rnd_poly(4,B338*2,Constants!$D$8)</f>
        <v>-4</v>
      </c>
      <c r="D338" s="5">
        <v>10</v>
      </c>
      <c r="E338" s="5">
        <v>8</v>
      </c>
      <c r="F338" s="5">
        <v>2</v>
      </c>
      <c r="G338" s="6"/>
      <c r="H338" s="5" cm="1">
        <f t="array" ref="H338:K339">poly_mv_mult_div($F$6:$I$6,$K$6:$N$6,$F$7:$I$7,$K$7:$N$7,C338:F338,C339:F339,_xlfn.ANCHORARRAY($J$3),$E$3)</f>
        <v>-2</v>
      </c>
      <c r="I338" s="5">
        <v>-17</v>
      </c>
      <c r="J338" s="5">
        <v>-1</v>
      </c>
      <c r="K338" s="5">
        <v>-12</v>
      </c>
      <c r="L338" s="6"/>
      <c r="M338" s="5" cm="1">
        <f t="array" ref="M338:P338">decompose_poly(H338:K338,$E$3,2*Constants!$D$10,"high")</f>
        <v>0</v>
      </c>
      <c r="N338" s="5">
        <v>2</v>
      </c>
      <c r="O338" s="5">
        <v>0</v>
      </c>
      <c r="P338" s="5">
        <v>2</v>
      </c>
      <c r="Q338" s="6"/>
      <c r="R338" s="33" t="s">
        <v>14</v>
      </c>
      <c r="S338" s="33"/>
      <c r="T338" s="6"/>
      <c r="U338" s="5" cm="1">
        <f t="array" ref="U338:X338">SampleInBall(4,2,R339)</f>
        <v>0</v>
      </c>
      <c r="V338" s="5">
        <v>1</v>
      </c>
      <c r="W338" s="5">
        <v>-1</v>
      </c>
      <c r="X338" s="5">
        <v>0</v>
      </c>
      <c r="Y338" s="6"/>
      <c r="Z338" s="5" cm="1">
        <f t="array" ref="Z338:AC338">polyadd(C338:F338,polymultdiv($F$10:$I$10,_xlfn.ANCHORARRAY(U338),_xlfn.ANCHORARRAY($J$3),$E$3),$E$3)</f>
        <v>-4</v>
      </c>
      <c r="AA338" s="5">
        <v>10</v>
      </c>
      <c r="AB338" s="5">
        <v>9</v>
      </c>
      <c r="AC338" s="5">
        <v>1</v>
      </c>
      <c r="AD338" s="6"/>
      <c r="AE338" s="5" cm="1">
        <f t="array" ref="AE338:AH338">polysub(H338:K338,polymultdiv(_xlfn.ANCHORARRAY(U338),$F$14:$I$14,_xlfn.ANCHORARRAY($J$3),$E$3),$E$3)</f>
        <v>-3</v>
      </c>
      <c r="AF338" s="5">
        <v>-18</v>
      </c>
      <c r="AG338" s="5">
        <v>1</v>
      </c>
      <c r="AH338" s="5">
        <v>-14</v>
      </c>
      <c r="AI338" s="6"/>
      <c r="AJ338" s="5" cm="1">
        <f t="array" ref="AJ338:AM338">decompose_poly(_xlfn.ANCHORARRAY(AE338),$E$3,2*Constants!$D$10,"low")</f>
        <v>-3</v>
      </c>
      <c r="AK338" s="5">
        <v>3</v>
      </c>
      <c r="AL338" s="5">
        <v>1</v>
      </c>
      <c r="AM338" s="5">
        <v>7</v>
      </c>
      <c r="AO338" s="33" t="str" cm="1">
        <f t="array" ref="AO338">InfinityNorm(Z338:AC339)&amp;"&gt;="&amp;Constants!$D$8-Constants!$D$16</f>
        <v>11&gt;=11</v>
      </c>
      <c r="AP338" s="33"/>
      <c r="AQ338" s="33" t="b" cm="1">
        <f t="array" ref="AQ338">NOT(OR(InfinityNorm(Z338:AC339)&gt;=Constants!$D$8-Constants!$D$16,InfinityNorm(AJ338:AM339)&gt;=Constants!$D$10-Constants!$D$16))</f>
        <v>0</v>
      </c>
      <c r="AR338" s="33"/>
      <c r="AS338" s="40">
        <f t="shared" ref="AS338" si="102">IF(AQ338,1,0)</f>
        <v>0</v>
      </c>
      <c r="AT338" s="1"/>
      <c r="AU338" s="1"/>
      <c r="AW338" s="1"/>
      <c r="AX338" s="1"/>
      <c r="AY338" s="1"/>
    </row>
    <row r="339" spans="2:51" ht="18" customHeight="1" x14ac:dyDescent="0.3">
      <c r="B339" s="33"/>
      <c r="C339" s="5" cm="1">
        <f t="array" ref="C339:F339">PRNG_rnd_poly(4,B338*2+1,Constants!$D$8)</f>
        <v>4</v>
      </c>
      <c r="D339" s="5">
        <v>-10</v>
      </c>
      <c r="E339" s="5">
        <v>3</v>
      </c>
      <c r="F339" s="5">
        <v>8</v>
      </c>
      <c r="G339" s="6"/>
      <c r="H339" s="5">
        <v>-3</v>
      </c>
      <c r="I339" s="5">
        <v>13</v>
      </c>
      <c r="J339" s="5">
        <v>-18</v>
      </c>
      <c r="K339" s="5">
        <v>29</v>
      </c>
      <c r="L339" s="6"/>
      <c r="M339" s="5" cm="1">
        <f t="array" ref="M339:P339">decompose_poly(H339:K339,$E$3,2*Constants!$D$10,"high")</f>
        <v>0</v>
      </c>
      <c r="N339" s="5">
        <v>1</v>
      </c>
      <c r="O339" s="5">
        <v>2</v>
      </c>
      <c r="P339" s="5">
        <v>1</v>
      </c>
      <c r="Q339" s="6"/>
      <c r="R339" s="11" t="str" cm="1">
        <f t="array" ref="R339">mm3_hash($V$3&amp;_xlfn.TEXTJOIN(",",TRUE,M338:P339))</f>
        <v>6D4FC24C</v>
      </c>
      <c r="S339" s="6"/>
      <c r="T339" s="6"/>
      <c r="U339" s="6"/>
      <c r="V339" s="6"/>
      <c r="W339" s="6"/>
      <c r="X339" s="6"/>
      <c r="Y339" s="6"/>
      <c r="Z339" s="5" cm="1">
        <f t="array" ref="Z339:AC339">polyadd(C339:F339,polymultdiv($F$11:$I$11,_xlfn.ANCHORARRAY(U338),_xlfn.ANCHORARRAY($J$3),$E$3),$E$3)</f>
        <v>6</v>
      </c>
      <c r="AA339" s="5">
        <v>-11</v>
      </c>
      <c r="AB339" s="5">
        <v>4</v>
      </c>
      <c r="AC339" s="5">
        <v>8</v>
      </c>
      <c r="AD339" s="6"/>
      <c r="AE339" s="5" cm="1">
        <f t="array" ref="AE339:AH339">polysub(H339:K339,polymultdiv(_xlfn.ANCHORARRAY(U338),$F$15:$I$15,_xlfn.ANCHORARRAY($J$3),$E$3),$E$3)</f>
        <v>-3</v>
      </c>
      <c r="AF339" s="5">
        <v>14</v>
      </c>
      <c r="AG339" s="5">
        <v>-18</v>
      </c>
      <c r="AH339" s="5">
        <v>28</v>
      </c>
      <c r="AI339" s="6"/>
      <c r="AJ339" s="5" cm="1">
        <f t="array" ref="AJ339:AM339">decompose_poly(_xlfn.ANCHORARRAY(AE339),$E$3,2*Constants!$D$10,"low")</f>
        <v>-3</v>
      </c>
      <c r="AK339" s="5">
        <v>-6</v>
      </c>
      <c r="AL339" s="5">
        <v>3</v>
      </c>
      <c r="AM339" s="5">
        <v>8</v>
      </c>
      <c r="AO339" s="33" t="str" cm="1">
        <f t="array" ref="AO339">InfinityNorm(AJ338:AM339)&amp;"&gt;="&amp;Constants!$D$10-Constants!$D$16</f>
        <v>8&gt;=8</v>
      </c>
      <c r="AP339" s="33"/>
      <c r="AQ339" s="33"/>
      <c r="AR339" s="33"/>
      <c r="AS339" s="40"/>
      <c r="AT339" s="1"/>
      <c r="AU339" s="1"/>
      <c r="AW339" s="1"/>
      <c r="AX339" s="1"/>
      <c r="AY339" s="1"/>
    </row>
    <row r="340" spans="2:51" ht="18" customHeight="1" x14ac:dyDescent="0.3">
      <c r="AT340" s="1"/>
      <c r="AU340" s="1"/>
      <c r="AW340" s="1"/>
      <c r="AX340" s="1"/>
      <c r="AY340" s="1"/>
    </row>
    <row r="341" spans="2:51" ht="18" customHeight="1" x14ac:dyDescent="0.3">
      <c r="B341" s="33">
        <v>105</v>
      </c>
      <c r="C341" s="5" cm="1">
        <f t="array" ref="C341:F341">PRNG_rnd_poly(4,B341*2,Constants!$D$8)</f>
        <v>10</v>
      </c>
      <c r="D341" s="5">
        <v>-2</v>
      </c>
      <c r="E341" s="5">
        <v>-12</v>
      </c>
      <c r="F341" s="5">
        <v>-10</v>
      </c>
      <c r="G341" s="6"/>
      <c r="H341" s="5" cm="1">
        <f t="array" ref="H341:K342">poly_mv_mult_div($F$6:$I$6,$K$6:$N$6,$F$7:$I$7,$K$7:$N$7,C341:F341,C342:F342,_xlfn.ANCHORARRAY($J$3),$E$3)</f>
        <v>-18</v>
      </c>
      <c r="I341" s="5">
        <v>-10</v>
      </c>
      <c r="J341" s="5">
        <v>13</v>
      </c>
      <c r="K341" s="5">
        <v>-2</v>
      </c>
      <c r="L341" s="6"/>
      <c r="M341" s="5" cm="1">
        <f t="array" ref="M341:P341">decompose_poly(H341:K341,$E$3,2*Constants!$D$10,"high")</f>
        <v>2</v>
      </c>
      <c r="N341" s="5">
        <v>0</v>
      </c>
      <c r="O341" s="5">
        <v>1</v>
      </c>
      <c r="P341" s="5">
        <v>0</v>
      </c>
      <c r="Q341" s="6"/>
      <c r="R341" s="33" t="s">
        <v>14</v>
      </c>
      <c r="S341" s="33"/>
      <c r="T341" s="6"/>
      <c r="U341" s="5" cm="1">
        <f t="array" ref="U341:X341">SampleInBall(4,2,R342)</f>
        <v>0</v>
      </c>
      <c r="V341" s="5">
        <v>-1</v>
      </c>
      <c r="W341" s="5">
        <v>0</v>
      </c>
      <c r="X341" s="5">
        <v>1</v>
      </c>
      <c r="Y341" s="6"/>
      <c r="Z341" s="5" cm="1">
        <f t="array" ref="Z341:AC341">polyadd(C341:F341,polymultdiv($F$10:$I$10,_xlfn.ANCHORARRAY(U341),_xlfn.ANCHORARRAY($J$3),$E$3),$E$3)</f>
        <v>9</v>
      </c>
      <c r="AA341" s="5">
        <v>-2</v>
      </c>
      <c r="AB341" s="5">
        <v>-13</v>
      </c>
      <c r="AC341" s="5">
        <v>-10</v>
      </c>
      <c r="AD341" s="6"/>
      <c r="AE341" s="5" cm="1">
        <f t="array" ref="AE341:AH341">polysub(H341:K341,polymultdiv(_xlfn.ANCHORARRAY(U341),$F$14:$I$14,_xlfn.ANCHORARRAY($J$3),$E$3),$E$3)</f>
        <v>-19</v>
      </c>
      <c r="AF341" s="5">
        <v>-8</v>
      </c>
      <c r="AG341" s="5">
        <v>12</v>
      </c>
      <c r="AH341" s="5">
        <v>-2</v>
      </c>
      <c r="AI341" s="6"/>
      <c r="AJ341" s="5" cm="1">
        <f t="array" ref="AJ341:AM341">decompose_poly(_xlfn.ANCHORARRAY(AE341),$E$3,2*Constants!$D$10,"low")</f>
        <v>2</v>
      </c>
      <c r="AK341" s="5">
        <v>-8</v>
      </c>
      <c r="AL341" s="5">
        <v>-8</v>
      </c>
      <c r="AM341" s="5">
        <v>-2</v>
      </c>
      <c r="AO341" s="33" t="str" cm="1">
        <f t="array" ref="AO341">InfinityNorm(Z341:AC342)&amp;"&gt;="&amp;Constants!$D$8-Constants!$D$16</f>
        <v>13&gt;=11</v>
      </c>
      <c r="AP341" s="33"/>
      <c r="AQ341" s="33" t="b" cm="1">
        <f t="array" ref="AQ341">NOT(OR(InfinityNorm(Z341:AC342)&gt;=Constants!$D$8-Constants!$D$16,InfinityNorm(AJ341:AM342)&gt;=Constants!$D$10-Constants!$D$16))</f>
        <v>0</v>
      </c>
      <c r="AR341" s="33"/>
      <c r="AS341" s="40">
        <f t="shared" ref="AS341" si="103">IF(AQ341,1,0)</f>
        <v>0</v>
      </c>
      <c r="AT341" s="1"/>
      <c r="AU341" s="1"/>
      <c r="AW341" s="1"/>
      <c r="AX341" s="1"/>
      <c r="AY341" s="1"/>
    </row>
    <row r="342" spans="2:51" ht="18" customHeight="1" x14ac:dyDescent="0.3">
      <c r="B342" s="33"/>
      <c r="C342" s="5" cm="1">
        <f t="array" ref="C342:F342">PRNG_rnd_poly(4,B341*2+1,Constants!$D$8)</f>
        <v>1</v>
      </c>
      <c r="D342" s="5">
        <v>-12</v>
      </c>
      <c r="E342" s="5">
        <v>-4</v>
      </c>
      <c r="F342" s="5">
        <v>12</v>
      </c>
      <c r="G342" s="6"/>
      <c r="H342" s="5">
        <v>21</v>
      </c>
      <c r="I342" s="5">
        <v>-20</v>
      </c>
      <c r="J342" s="5">
        <v>-17</v>
      </c>
      <c r="K342" s="5">
        <v>7</v>
      </c>
      <c r="L342" s="6"/>
      <c r="M342" s="5" cm="1">
        <f t="array" ref="M342:P342">decompose_poly(H342:K342,$E$3,2*Constants!$D$10,"high")</f>
        <v>1</v>
      </c>
      <c r="N342" s="5">
        <v>2</v>
      </c>
      <c r="O342" s="5">
        <v>2</v>
      </c>
      <c r="P342" s="5">
        <v>0</v>
      </c>
      <c r="Q342" s="6"/>
      <c r="R342" s="11" t="str" cm="1">
        <f t="array" ref="R342">mm3_hash($V$3&amp;_xlfn.TEXTJOIN(",",TRUE,M341:P342))</f>
        <v>7C956C7F</v>
      </c>
      <c r="S342" s="6"/>
      <c r="T342" s="6"/>
      <c r="U342" s="6"/>
      <c r="V342" s="6"/>
      <c r="W342" s="6"/>
      <c r="X342" s="6"/>
      <c r="Y342" s="6"/>
      <c r="Z342" s="5" cm="1">
        <f t="array" ref="Z342:AC342">polyadd(C342:F342,polymultdiv($F$11:$I$11,_xlfn.ANCHORARRAY(U341),_xlfn.ANCHORARRAY($J$3),$E$3),$E$3)</f>
        <v>-1</v>
      </c>
      <c r="AA342" s="5">
        <v>-13</v>
      </c>
      <c r="AB342" s="5">
        <v>-4</v>
      </c>
      <c r="AC342" s="5">
        <v>11</v>
      </c>
      <c r="AD342" s="6"/>
      <c r="AE342" s="5" cm="1">
        <f t="array" ref="AE342:AH342">polysub(H342:K342,polymultdiv(_xlfn.ANCHORARRAY(U341),$F$15:$I$15,_xlfn.ANCHORARRAY($J$3),$E$3),$E$3)</f>
        <v>20</v>
      </c>
      <c r="AF342" s="5">
        <v>-21</v>
      </c>
      <c r="AG342" s="5">
        <v>-18</v>
      </c>
      <c r="AH342" s="5">
        <v>8</v>
      </c>
      <c r="AI342" s="6"/>
      <c r="AJ342" s="5" cm="1">
        <f t="array" ref="AJ342:AM342">decompose_poly(_xlfn.ANCHORARRAY(AE342),$E$3,2*Constants!$D$10,"low")</f>
        <v>0</v>
      </c>
      <c r="AK342" s="5">
        <v>0</v>
      </c>
      <c r="AL342" s="5">
        <v>3</v>
      </c>
      <c r="AM342" s="5">
        <v>8</v>
      </c>
      <c r="AO342" s="33" t="str" cm="1">
        <f t="array" ref="AO342">InfinityNorm(AJ341:AM342)&amp;"&gt;="&amp;Constants!$D$10-Constants!$D$16</f>
        <v>8&gt;=8</v>
      </c>
      <c r="AP342" s="33"/>
      <c r="AQ342" s="33"/>
      <c r="AR342" s="33"/>
      <c r="AS342" s="40"/>
      <c r="AT342" s="1"/>
      <c r="AU342" s="1"/>
      <c r="AW342" s="1"/>
      <c r="AX342" s="1"/>
      <c r="AY342" s="1"/>
    </row>
    <row r="343" spans="2:51" ht="18" customHeight="1" x14ac:dyDescent="0.3">
      <c r="AT343" s="1"/>
      <c r="AU343" s="1"/>
      <c r="AW343" s="1"/>
      <c r="AX343" s="1"/>
      <c r="AY343" s="1"/>
    </row>
    <row r="344" spans="2:51" ht="18" customHeight="1" x14ac:dyDescent="0.3">
      <c r="B344" s="33">
        <v>106</v>
      </c>
      <c r="C344" s="5" cm="1">
        <f t="array" ref="C344:F344">PRNG_rnd_poly(4,B344*2,Constants!$D$8)</f>
        <v>-7</v>
      </c>
      <c r="D344" s="5">
        <v>3</v>
      </c>
      <c r="E344" s="5">
        <v>4</v>
      </c>
      <c r="F344" s="5">
        <v>-2</v>
      </c>
      <c r="G344" s="6"/>
      <c r="H344" s="5" cm="1">
        <f t="array" ref="H344:K345">poly_mv_mult_div($F$6:$I$6,$K$6:$N$6,$F$7:$I$7,$K$7:$N$7,C344:F344,C345:F345,_xlfn.ANCHORARRAY($J$3),$E$3)</f>
        <v>-25</v>
      </c>
      <c r="I344" s="5">
        <v>-1</v>
      </c>
      <c r="J344" s="5">
        <v>-13</v>
      </c>
      <c r="K344" s="5">
        <v>16</v>
      </c>
      <c r="L344" s="6"/>
      <c r="M344" s="5" cm="1">
        <f t="array" ref="M344:P344">decompose_poly(H344:K344,$E$3,2*Constants!$D$10,"high")</f>
        <v>2</v>
      </c>
      <c r="N344" s="5">
        <v>0</v>
      </c>
      <c r="O344" s="5">
        <v>2</v>
      </c>
      <c r="P344" s="5">
        <v>1</v>
      </c>
      <c r="Q344" s="6"/>
      <c r="R344" s="33" t="s">
        <v>14</v>
      </c>
      <c r="S344" s="33"/>
      <c r="T344" s="6"/>
      <c r="U344" s="5" cm="1">
        <f t="array" ref="U344:X344">SampleInBall(4,2,R345)</f>
        <v>1</v>
      </c>
      <c r="V344" s="5">
        <v>1</v>
      </c>
      <c r="W344" s="5">
        <v>0</v>
      </c>
      <c r="X344" s="5">
        <v>0</v>
      </c>
      <c r="Y344" s="6"/>
      <c r="Z344" s="5" cm="1">
        <f t="array" ref="Z344:AC344">polyadd(C344:F344,polymultdiv($F$10:$I$10,_xlfn.ANCHORARRAY(U344),_xlfn.ANCHORARRAY($J$3),$E$3),$E$3)</f>
        <v>-7</v>
      </c>
      <c r="AA344" s="5">
        <v>4</v>
      </c>
      <c r="AB344" s="5">
        <v>5</v>
      </c>
      <c r="AC344" s="5">
        <v>-2</v>
      </c>
      <c r="AD344" s="6"/>
      <c r="AE344" s="5" cm="1">
        <f t="array" ref="AE344:AH344">polysub(H344:K344,polymultdiv(_xlfn.ANCHORARRAY(U344),$F$14:$I$14,_xlfn.ANCHORARRAY($J$3),$E$3),$E$3)</f>
        <v>-26</v>
      </c>
      <c r="AF344" s="5">
        <v>-1</v>
      </c>
      <c r="AG344" s="5">
        <v>-13</v>
      </c>
      <c r="AH344" s="5">
        <v>15</v>
      </c>
      <c r="AI344" s="6"/>
      <c r="AJ344" s="5" cm="1">
        <f t="array" ref="AJ344:AM344">decompose_poly(_xlfn.ANCHORARRAY(AE344),$E$3,2*Constants!$D$10,"low")</f>
        <v>-5</v>
      </c>
      <c r="AK344" s="5">
        <v>-1</v>
      </c>
      <c r="AL344" s="5">
        <v>8</v>
      </c>
      <c r="AM344" s="5">
        <v>-5</v>
      </c>
      <c r="AO344" s="33" t="str" cm="1">
        <f t="array" ref="AO344">InfinityNorm(Z344:AC345)&amp;"&gt;="&amp;Constants!$D$8-Constants!$D$16</f>
        <v>7&gt;=11</v>
      </c>
      <c r="AP344" s="33"/>
      <c r="AQ344" s="33" t="b" cm="1">
        <f t="array" ref="AQ344">NOT(OR(InfinityNorm(Z344:AC345)&gt;=Constants!$D$8-Constants!$D$16,InfinityNorm(AJ344:AM345)&gt;=Constants!$D$10-Constants!$D$16))</f>
        <v>0</v>
      </c>
      <c r="AR344" s="33"/>
      <c r="AS344" s="40">
        <f t="shared" ref="AS344" si="104">IF(AQ344,1,0)</f>
        <v>0</v>
      </c>
      <c r="AT344" s="1"/>
      <c r="AU344" s="1"/>
      <c r="AW344" s="1"/>
      <c r="AX344" s="1"/>
      <c r="AY344" s="1"/>
    </row>
    <row r="345" spans="2:51" ht="18" customHeight="1" x14ac:dyDescent="0.3">
      <c r="B345" s="33"/>
      <c r="C345" s="5" cm="1">
        <f t="array" ref="C345:F345">PRNG_rnd_poly(4,B344*2+1,Constants!$D$8)</f>
        <v>-5</v>
      </c>
      <c r="D345" s="5">
        <v>3</v>
      </c>
      <c r="E345" s="5">
        <v>-8</v>
      </c>
      <c r="F345" s="5">
        <v>1</v>
      </c>
      <c r="G345" s="6"/>
      <c r="H345" s="5">
        <v>-1</v>
      </c>
      <c r="I345" s="5">
        <v>12</v>
      </c>
      <c r="J345" s="5">
        <v>8</v>
      </c>
      <c r="K345" s="5">
        <v>-12</v>
      </c>
      <c r="L345" s="6"/>
      <c r="M345" s="5" cm="1">
        <f t="array" ref="M345:P345">decompose_poly(H345:K345,$E$3,2*Constants!$D$10,"high")</f>
        <v>0</v>
      </c>
      <c r="N345" s="5">
        <v>1</v>
      </c>
      <c r="O345" s="5">
        <v>0</v>
      </c>
      <c r="P345" s="5">
        <v>2</v>
      </c>
      <c r="Q345" s="6"/>
      <c r="R345" s="11" t="str" cm="1">
        <f t="array" ref="R345">mm3_hash($V$3&amp;_xlfn.TEXTJOIN(",",TRUE,M344:P345))</f>
        <v>67D931AD</v>
      </c>
      <c r="S345" s="6"/>
      <c r="T345" s="6"/>
      <c r="U345" s="6"/>
      <c r="V345" s="6"/>
      <c r="W345" s="6"/>
      <c r="X345" s="6"/>
      <c r="Y345" s="6"/>
      <c r="Z345" s="5" cm="1">
        <f t="array" ref="Z345:AC345">polyadd(C345:F345,polymultdiv($F$11:$I$11,_xlfn.ANCHORARRAY(U344),_xlfn.ANCHORARRAY($J$3),$E$3),$E$3)</f>
        <v>-4</v>
      </c>
      <c r="AA345" s="5">
        <v>4</v>
      </c>
      <c r="AB345" s="5">
        <v>-6</v>
      </c>
      <c r="AC345" s="5">
        <v>1</v>
      </c>
      <c r="AD345" s="6"/>
      <c r="AE345" s="5" cm="1">
        <f t="array" ref="AE345:AH345">polysub(H345:K345,polymultdiv(_xlfn.ANCHORARRAY(U344),$F$15:$I$15,_xlfn.ANCHORARRAY($J$3),$E$3),$E$3)</f>
        <v>0</v>
      </c>
      <c r="AF345" s="5">
        <v>14</v>
      </c>
      <c r="AG345" s="5">
        <v>9</v>
      </c>
      <c r="AH345" s="5">
        <v>-12</v>
      </c>
      <c r="AI345" s="6"/>
      <c r="AJ345" s="5" cm="1">
        <f t="array" ref="AJ345:AM345">decompose_poly(_xlfn.ANCHORARRAY(AE345),$E$3,2*Constants!$D$10,"low")</f>
        <v>0</v>
      </c>
      <c r="AK345" s="5">
        <v>-6</v>
      </c>
      <c r="AL345" s="5">
        <v>9</v>
      </c>
      <c r="AM345" s="5">
        <v>9</v>
      </c>
      <c r="AO345" s="33" t="str" cm="1">
        <f t="array" ref="AO345">InfinityNorm(AJ344:AM345)&amp;"&gt;="&amp;Constants!$D$10-Constants!$D$16</f>
        <v>9&gt;=8</v>
      </c>
      <c r="AP345" s="33"/>
      <c r="AQ345" s="33"/>
      <c r="AR345" s="33"/>
      <c r="AS345" s="40"/>
      <c r="AT345" s="1"/>
      <c r="AU345" s="1"/>
      <c r="AW345" s="1"/>
      <c r="AX345" s="1"/>
      <c r="AY345" s="1"/>
    </row>
    <row r="346" spans="2:51" ht="18" customHeight="1" x14ac:dyDescent="0.3">
      <c r="AT346" s="1"/>
      <c r="AU346" s="1"/>
      <c r="AW346" s="1"/>
      <c r="AX346" s="1"/>
      <c r="AY346" s="1"/>
    </row>
    <row r="347" spans="2:51" ht="18" customHeight="1" x14ac:dyDescent="0.3">
      <c r="B347" s="33">
        <v>107</v>
      </c>
      <c r="C347" s="5" cm="1">
        <f t="array" ref="C347:F347">PRNG_rnd_poly(4,B347*2,Constants!$D$8)</f>
        <v>10</v>
      </c>
      <c r="D347" s="5">
        <v>11</v>
      </c>
      <c r="E347" s="5">
        <v>10</v>
      </c>
      <c r="F347" s="5">
        <v>10</v>
      </c>
      <c r="G347" s="6"/>
      <c r="H347" s="5" cm="1">
        <f t="array" ref="H347:K348">poly_mv_mult_div($F$6:$I$6,$K$6:$N$6,$F$7:$I$7,$K$7:$N$7,C347:F347,C348:F348,_xlfn.ANCHORARRAY($J$3),$E$3)</f>
        <v>-9</v>
      </c>
      <c r="I347" s="5">
        <v>28</v>
      </c>
      <c r="J347" s="5">
        <v>-21</v>
      </c>
      <c r="K347" s="5">
        <v>2</v>
      </c>
      <c r="L347" s="6"/>
      <c r="M347" s="5" cm="1">
        <f t="array" ref="M347:P347">decompose_poly(H347:K347,$E$3,2*Constants!$D$10,"high")</f>
        <v>0</v>
      </c>
      <c r="N347" s="5">
        <v>1</v>
      </c>
      <c r="O347" s="5">
        <v>2</v>
      </c>
      <c r="P347" s="5">
        <v>0</v>
      </c>
      <c r="Q347" s="6"/>
      <c r="R347" s="33" t="s">
        <v>14</v>
      </c>
      <c r="S347" s="33"/>
      <c r="T347" s="6"/>
      <c r="U347" s="5" cm="1">
        <f t="array" ref="U347:X347">SampleInBall(4,2,R348)</f>
        <v>-1</v>
      </c>
      <c r="V347" s="5">
        <v>0</v>
      </c>
      <c r="W347" s="5">
        <v>0</v>
      </c>
      <c r="X347" s="5">
        <v>-1</v>
      </c>
      <c r="Y347" s="6"/>
      <c r="Z347" s="5" cm="1">
        <f t="array" ref="Z347:AC347">polyadd(C347:F347,polymultdiv($F$10:$I$10,_xlfn.ANCHORARRAY(U347),_xlfn.ANCHORARRAY($J$3),$E$3),$E$3)</f>
        <v>11</v>
      </c>
      <c r="AA347" s="5">
        <v>10</v>
      </c>
      <c r="AB347" s="5">
        <v>10</v>
      </c>
      <c r="AC347" s="5">
        <v>10</v>
      </c>
      <c r="AD347" s="6"/>
      <c r="AE347" s="5" cm="1">
        <f t="array" ref="AE347:AH347">polysub(H347:K347,polymultdiv(_xlfn.ANCHORARRAY(U347),$F$14:$I$14,_xlfn.ANCHORARRAY($J$3),$E$3),$E$3)</f>
        <v>-7</v>
      </c>
      <c r="AF347" s="5">
        <v>26</v>
      </c>
      <c r="AG347" s="5">
        <v>-20</v>
      </c>
      <c r="AH347" s="5">
        <v>3</v>
      </c>
      <c r="AI347" s="6"/>
      <c r="AJ347" s="5" cm="1">
        <f t="array" ref="AJ347:AM347">decompose_poly(_xlfn.ANCHORARRAY(AE347),$E$3,2*Constants!$D$10,"low")</f>
        <v>-7</v>
      </c>
      <c r="AK347" s="5">
        <v>6</v>
      </c>
      <c r="AL347" s="5">
        <v>1</v>
      </c>
      <c r="AM347" s="5">
        <v>3</v>
      </c>
      <c r="AO347" s="33" t="str" cm="1">
        <f t="array" ref="AO347">InfinityNorm(Z347:AC348)&amp;"&gt;="&amp;Constants!$D$8-Constants!$D$16</f>
        <v>13&gt;=11</v>
      </c>
      <c r="AP347" s="33"/>
      <c r="AQ347" s="33" t="b" cm="1">
        <f t="array" ref="AQ347">NOT(OR(InfinityNorm(Z347:AC348)&gt;=Constants!$D$8-Constants!$D$16,InfinityNorm(AJ347:AM348)&gt;=Constants!$D$10-Constants!$D$16))</f>
        <v>0</v>
      </c>
      <c r="AR347" s="33"/>
      <c r="AS347" s="40">
        <f t="shared" ref="AS347" si="105">IF(AQ347,1,0)</f>
        <v>0</v>
      </c>
      <c r="AT347" s="1"/>
      <c r="AU347" s="1"/>
      <c r="AW347" s="1"/>
      <c r="AX347" s="1"/>
      <c r="AY347" s="1"/>
    </row>
    <row r="348" spans="2:51" ht="18" customHeight="1" x14ac:dyDescent="0.3">
      <c r="B348" s="33"/>
      <c r="C348" s="5" cm="1">
        <f t="array" ref="C348:F348">PRNG_rnd_poly(4,B347*2+1,Constants!$D$8)</f>
        <v>-5</v>
      </c>
      <c r="D348" s="5">
        <v>5</v>
      </c>
      <c r="E348" s="5">
        <v>-11</v>
      </c>
      <c r="F348" s="5">
        <v>-5</v>
      </c>
      <c r="G348" s="6"/>
      <c r="H348" s="5">
        <v>-9</v>
      </c>
      <c r="I348" s="5">
        <v>29</v>
      </c>
      <c r="J348" s="5">
        <v>-13</v>
      </c>
      <c r="K348" s="5">
        <v>28</v>
      </c>
      <c r="L348" s="6"/>
      <c r="M348" s="5" cm="1">
        <f t="array" ref="M348:P348">decompose_poly(H348:K348,$E$3,2*Constants!$D$10,"high")</f>
        <v>0</v>
      </c>
      <c r="N348" s="5">
        <v>1</v>
      </c>
      <c r="O348" s="5">
        <v>2</v>
      </c>
      <c r="P348" s="5">
        <v>1</v>
      </c>
      <c r="Q348" s="6"/>
      <c r="R348" s="11" t="str" cm="1">
        <f t="array" ref="R348">mm3_hash($V$3&amp;_xlfn.TEXTJOIN(",",TRUE,M347:P348))</f>
        <v>5B46086B</v>
      </c>
      <c r="S348" s="6"/>
      <c r="T348" s="6"/>
      <c r="U348" s="6"/>
      <c r="V348" s="6"/>
      <c r="W348" s="6"/>
      <c r="X348" s="6"/>
      <c r="Y348" s="6"/>
      <c r="Z348" s="5" cm="1">
        <f t="array" ref="Z348:AC348">polyadd(C348:F348,polymultdiv($F$11:$I$11,_xlfn.ANCHORARRAY(U347),_xlfn.ANCHORARRAY($J$3),$E$3),$E$3)</f>
        <v>-4</v>
      </c>
      <c r="AA348" s="5">
        <v>5</v>
      </c>
      <c r="AB348" s="5">
        <v>-13</v>
      </c>
      <c r="AC348" s="5">
        <v>-4</v>
      </c>
      <c r="AD348" s="6"/>
      <c r="AE348" s="5" cm="1">
        <f t="array" ref="AE348:AH348">polysub(H348:K348,polymultdiv(_xlfn.ANCHORARRAY(U347),$F$15:$I$15,_xlfn.ANCHORARRAY($J$3),$E$3),$E$3)</f>
        <v>-9</v>
      </c>
      <c r="AF348" s="5">
        <v>28</v>
      </c>
      <c r="AG348" s="5">
        <v>-13</v>
      </c>
      <c r="AH348" s="5">
        <v>27</v>
      </c>
      <c r="AI348" s="6"/>
      <c r="AJ348" s="5" cm="1">
        <f t="array" ref="AJ348:AM348">decompose_poly(_xlfn.ANCHORARRAY(AE348),$E$3,2*Constants!$D$10,"low")</f>
        <v>-9</v>
      </c>
      <c r="AK348" s="5">
        <v>8</v>
      </c>
      <c r="AL348" s="5">
        <v>8</v>
      </c>
      <c r="AM348" s="5">
        <v>7</v>
      </c>
      <c r="AO348" s="33" t="str" cm="1">
        <f t="array" ref="AO348">InfinityNorm(AJ347:AM348)&amp;"&gt;="&amp;Constants!$D$10-Constants!$D$16</f>
        <v>9&gt;=8</v>
      </c>
      <c r="AP348" s="33"/>
      <c r="AQ348" s="33"/>
      <c r="AR348" s="33"/>
      <c r="AS348" s="40"/>
      <c r="AT348" s="1"/>
      <c r="AU348" s="1"/>
      <c r="AW348" s="1"/>
      <c r="AX348" s="1"/>
      <c r="AY348" s="1"/>
    </row>
    <row r="349" spans="2:51" ht="18" customHeight="1" x14ac:dyDescent="0.3">
      <c r="AT349" s="1"/>
      <c r="AU349" s="1"/>
      <c r="AW349" s="1"/>
      <c r="AX349" s="1"/>
      <c r="AY349" s="1"/>
    </row>
    <row r="350" spans="2:51" ht="18" customHeight="1" x14ac:dyDescent="0.3">
      <c r="B350" s="33">
        <v>108</v>
      </c>
      <c r="C350" s="5" cm="1">
        <f t="array" ref="C350:F350">PRNG_rnd_poly(4,B350*2,Constants!$D$8)</f>
        <v>8</v>
      </c>
      <c r="D350" s="5">
        <v>-4</v>
      </c>
      <c r="E350" s="5">
        <v>10</v>
      </c>
      <c r="F350" s="5">
        <v>9</v>
      </c>
      <c r="G350" s="6"/>
      <c r="H350" s="5" cm="1">
        <f t="array" ref="H350:K351">poly_mv_mult_div($F$6:$I$6,$K$6:$N$6,$F$7:$I$7,$K$7:$N$7,C350:F350,C351:F351,_xlfn.ANCHORARRAY($J$3),$E$3)</f>
        <v>-22</v>
      </c>
      <c r="I350" s="5">
        <v>-26</v>
      </c>
      <c r="J350" s="5">
        <v>7</v>
      </c>
      <c r="K350" s="5">
        <v>-18</v>
      </c>
      <c r="L350" s="6"/>
      <c r="M350" s="5" cm="1">
        <f t="array" ref="M350:P350">decompose_poly(H350:K350,$E$3,2*Constants!$D$10,"high")</f>
        <v>2</v>
      </c>
      <c r="N350" s="5">
        <v>2</v>
      </c>
      <c r="O350" s="5">
        <v>0</v>
      </c>
      <c r="P350" s="5">
        <v>2</v>
      </c>
      <c r="Q350" s="6"/>
      <c r="R350" s="33" t="s">
        <v>14</v>
      </c>
      <c r="S350" s="33"/>
      <c r="T350" s="6"/>
      <c r="U350" s="5" cm="1">
        <f t="array" ref="U350:X350">SampleInBall(4,2,R351)</f>
        <v>-1</v>
      </c>
      <c r="V350" s="5">
        <v>0</v>
      </c>
      <c r="W350" s="5">
        <v>0</v>
      </c>
      <c r="X350" s="5">
        <v>1</v>
      </c>
      <c r="Y350" s="6"/>
      <c r="Z350" s="5" cm="1">
        <f t="array" ref="Z350:AC350">polyadd(C350:F350,polymultdiv($F$10:$I$10,_xlfn.ANCHORARRAY(U350),_xlfn.ANCHORARRAY($J$3),$E$3),$E$3)</f>
        <v>7</v>
      </c>
      <c r="AA350" s="5">
        <v>-5</v>
      </c>
      <c r="AB350" s="5">
        <v>10</v>
      </c>
      <c r="AC350" s="5">
        <v>9</v>
      </c>
      <c r="AD350" s="6"/>
      <c r="AE350" s="5" cm="1">
        <f t="array" ref="AE350:AH350">polysub(H350:K350,polymultdiv(_xlfn.ANCHORARRAY(U350),$F$14:$I$14,_xlfn.ANCHORARRAY($J$3),$E$3),$E$3)</f>
        <v>-22</v>
      </c>
      <c r="AF350" s="5">
        <v>-26</v>
      </c>
      <c r="AG350" s="5">
        <v>8</v>
      </c>
      <c r="AH350" s="5">
        <v>-19</v>
      </c>
      <c r="AI350" s="6"/>
      <c r="AJ350" s="5" cm="1">
        <f t="array" ref="AJ350:AM350">decompose_poly(_xlfn.ANCHORARRAY(AE350),$E$3,2*Constants!$D$10,"low")</f>
        <v>-1</v>
      </c>
      <c r="AK350" s="5">
        <v>-5</v>
      </c>
      <c r="AL350" s="5">
        <v>8</v>
      </c>
      <c r="AM350" s="5">
        <v>2</v>
      </c>
      <c r="AO350" s="33" t="str" cm="1">
        <f t="array" ref="AO350">InfinityNorm(Z350:AC351)&amp;"&gt;="&amp;Constants!$D$8-Constants!$D$16</f>
        <v>10&gt;=11</v>
      </c>
      <c r="AP350" s="33"/>
      <c r="AQ350" s="33" t="b" cm="1">
        <f t="array" ref="AQ350">NOT(OR(InfinityNorm(Z350:AC351)&gt;=Constants!$D$8-Constants!$D$16,InfinityNorm(AJ350:AM351)&gt;=Constants!$D$10-Constants!$D$16))</f>
        <v>0</v>
      </c>
      <c r="AR350" s="33"/>
      <c r="AS350" s="40">
        <f t="shared" ref="AS350" si="106">IF(AQ350,1,0)</f>
        <v>0</v>
      </c>
      <c r="AT350" s="1"/>
      <c r="AU350" s="1"/>
      <c r="AW350" s="1"/>
      <c r="AX350" s="1"/>
      <c r="AY350" s="1"/>
    </row>
    <row r="351" spans="2:51" ht="18" customHeight="1" x14ac:dyDescent="0.3">
      <c r="B351" s="33"/>
      <c r="C351" s="5" cm="1">
        <f t="array" ref="C351:F351">PRNG_rnd_poly(4,B350*2+1,Constants!$D$8)</f>
        <v>-7</v>
      </c>
      <c r="D351" s="5">
        <v>0</v>
      </c>
      <c r="E351" s="5">
        <v>-2</v>
      </c>
      <c r="F351" s="5">
        <v>2</v>
      </c>
      <c r="G351" s="6"/>
      <c r="H351" s="5">
        <v>-17</v>
      </c>
      <c r="I351" s="5">
        <v>28</v>
      </c>
      <c r="J351" s="5">
        <v>20</v>
      </c>
      <c r="K351" s="5">
        <v>25</v>
      </c>
      <c r="L351" s="6"/>
      <c r="M351" s="5" cm="1">
        <f t="array" ref="M351:P351">decompose_poly(H351:K351,$E$3,2*Constants!$D$10,"high")</f>
        <v>2</v>
      </c>
      <c r="N351" s="5">
        <v>1</v>
      </c>
      <c r="O351" s="5">
        <v>1</v>
      </c>
      <c r="P351" s="5">
        <v>1</v>
      </c>
      <c r="Q351" s="6"/>
      <c r="R351" s="11" t="str" cm="1">
        <f t="array" ref="R351">mm3_hash($V$3&amp;_xlfn.TEXTJOIN(",",TRUE,M350:P351))</f>
        <v>AD485D48</v>
      </c>
      <c r="S351" s="6"/>
      <c r="T351" s="6"/>
      <c r="U351" s="6"/>
      <c r="V351" s="6"/>
      <c r="W351" s="6"/>
      <c r="X351" s="6"/>
      <c r="Y351" s="6"/>
      <c r="Z351" s="5" cm="1">
        <f t="array" ref="Z351:AC351">polyadd(C351:F351,polymultdiv($F$11:$I$11,_xlfn.ANCHORARRAY(U350),_xlfn.ANCHORARRAY($J$3),$E$3),$E$3)</f>
        <v>-8</v>
      </c>
      <c r="AA351" s="5">
        <v>-2</v>
      </c>
      <c r="AB351" s="5">
        <v>-2</v>
      </c>
      <c r="AC351" s="5">
        <v>3</v>
      </c>
      <c r="AD351" s="6"/>
      <c r="AE351" s="5" cm="1">
        <f t="array" ref="AE351:AH351">polysub(H351:K351,polymultdiv(_xlfn.ANCHORARRAY(U350),$F$15:$I$15,_xlfn.ANCHORARRAY($J$3),$E$3),$E$3)</f>
        <v>-19</v>
      </c>
      <c r="AF351" s="5">
        <v>27</v>
      </c>
      <c r="AG351" s="5">
        <v>20</v>
      </c>
      <c r="AH351" s="5">
        <v>26</v>
      </c>
      <c r="AI351" s="6"/>
      <c r="AJ351" s="5" cm="1">
        <f t="array" ref="AJ351:AM351">decompose_poly(_xlfn.ANCHORARRAY(AE351),$E$3,2*Constants!$D$10,"low")</f>
        <v>2</v>
      </c>
      <c r="AK351" s="5">
        <v>7</v>
      </c>
      <c r="AL351" s="5">
        <v>0</v>
      </c>
      <c r="AM351" s="5">
        <v>6</v>
      </c>
      <c r="AO351" s="33" t="str" cm="1">
        <f t="array" ref="AO351">InfinityNorm(AJ350:AM351)&amp;"&gt;="&amp;Constants!$D$10-Constants!$D$16</f>
        <v>8&gt;=8</v>
      </c>
      <c r="AP351" s="33"/>
      <c r="AQ351" s="33"/>
      <c r="AR351" s="33"/>
      <c r="AS351" s="40"/>
      <c r="AT351" s="1"/>
      <c r="AU351" s="1"/>
      <c r="AW351" s="1"/>
      <c r="AX351" s="1"/>
      <c r="AY351" s="1"/>
    </row>
    <row r="352" spans="2:51" ht="18" customHeight="1" x14ac:dyDescent="0.3">
      <c r="AT352" s="1"/>
      <c r="AU352" s="1"/>
      <c r="AW352" s="1"/>
      <c r="AX352" s="1"/>
      <c r="AY352" s="1"/>
    </row>
    <row r="353" spans="2:51" ht="18" customHeight="1" x14ac:dyDescent="0.3">
      <c r="B353" s="33">
        <v>109</v>
      </c>
      <c r="C353" s="5" cm="1">
        <f t="array" ref="C353:F353">PRNG_rnd_poly(4,B353*2,Constants!$D$8)</f>
        <v>4</v>
      </c>
      <c r="D353" s="5">
        <v>3</v>
      </c>
      <c r="E353" s="5">
        <v>4</v>
      </c>
      <c r="F353" s="5">
        <v>3</v>
      </c>
      <c r="G353" s="6"/>
      <c r="H353" s="5" cm="1">
        <f t="array" ref="H353:K354">poly_mv_mult_div($F$6:$I$6,$K$6:$N$6,$F$7:$I$7,$K$7:$N$7,C353:F353,C354:F354,_xlfn.ANCHORARRAY($J$3),$E$3)</f>
        <v>27</v>
      </c>
      <c r="I353" s="5">
        <v>-29</v>
      </c>
      <c r="J353" s="5">
        <v>24</v>
      </c>
      <c r="K353" s="5">
        <v>-1</v>
      </c>
      <c r="L353" s="6"/>
      <c r="M353" s="5" cm="1">
        <f t="array" ref="M353:P353">decompose_poly(H353:K353,$E$3,2*Constants!$D$10,"high")</f>
        <v>1</v>
      </c>
      <c r="N353" s="5">
        <v>2</v>
      </c>
      <c r="O353" s="5">
        <v>1</v>
      </c>
      <c r="P353" s="5">
        <v>0</v>
      </c>
      <c r="Q353" s="6"/>
      <c r="R353" s="33" t="s">
        <v>14</v>
      </c>
      <c r="S353" s="33"/>
      <c r="T353" s="6"/>
      <c r="U353" s="5" cm="1">
        <f t="array" ref="U353:X353">SampleInBall(4,2,R354)</f>
        <v>0</v>
      </c>
      <c r="V353" s="5">
        <v>1</v>
      </c>
      <c r="W353" s="5">
        <v>0</v>
      </c>
      <c r="X353" s="5">
        <v>-1</v>
      </c>
      <c r="Y353" s="6"/>
      <c r="Z353" s="5" cm="1">
        <f t="array" ref="Z353:AC353">polyadd(C353:F353,polymultdiv($F$10:$I$10,_xlfn.ANCHORARRAY(U353),_xlfn.ANCHORARRAY($J$3),$E$3),$E$3)</f>
        <v>5</v>
      </c>
      <c r="AA353" s="5">
        <v>3</v>
      </c>
      <c r="AB353" s="5">
        <v>5</v>
      </c>
      <c r="AC353" s="5">
        <v>3</v>
      </c>
      <c r="AD353" s="6"/>
      <c r="AE353" s="5" cm="1">
        <f t="array" ref="AE353:AH353">polysub(H353:K353,polymultdiv(_xlfn.ANCHORARRAY(U353),$F$14:$I$14,_xlfn.ANCHORARRAY($J$3),$E$3),$E$3)</f>
        <v>28</v>
      </c>
      <c r="AF353" s="5">
        <v>30</v>
      </c>
      <c r="AG353" s="5">
        <v>25</v>
      </c>
      <c r="AH353" s="5">
        <v>-1</v>
      </c>
      <c r="AI353" s="6"/>
      <c r="AJ353" s="5" cm="1">
        <f t="array" ref="AJ353:AM353">decompose_poly(_xlfn.ANCHORARRAY(AE353),$E$3,2*Constants!$D$10,"low")</f>
        <v>8</v>
      </c>
      <c r="AK353" s="5">
        <v>10</v>
      </c>
      <c r="AL353" s="5">
        <v>5</v>
      </c>
      <c r="AM353" s="5">
        <v>-1</v>
      </c>
      <c r="AO353" s="33" t="str" cm="1">
        <f t="array" ref="AO353">InfinityNorm(Z353:AC354)&amp;"&gt;="&amp;Constants!$D$8-Constants!$D$16</f>
        <v>12&gt;=11</v>
      </c>
      <c r="AP353" s="33"/>
      <c r="AQ353" s="33" t="b" cm="1">
        <f t="array" ref="AQ353">NOT(OR(InfinityNorm(Z353:AC354)&gt;=Constants!$D$8-Constants!$D$16,InfinityNorm(AJ353:AM354)&gt;=Constants!$D$10-Constants!$D$16))</f>
        <v>0</v>
      </c>
      <c r="AR353" s="33"/>
      <c r="AS353" s="40">
        <f t="shared" ref="AS353" si="107">IF(AQ353,1,0)</f>
        <v>0</v>
      </c>
      <c r="AT353" s="1"/>
      <c r="AU353" s="1"/>
      <c r="AW353" s="1"/>
      <c r="AX353" s="1"/>
      <c r="AY353" s="1"/>
    </row>
    <row r="354" spans="2:51" ht="18" customHeight="1" x14ac:dyDescent="0.3">
      <c r="B354" s="33"/>
      <c r="C354" s="5" cm="1">
        <f t="array" ref="C354:F354">PRNG_rnd_poly(4,B353*2+1,Constants!$D$8)</f>
        <v>-10</v>
      </c>
      <c r="D354" s="5">
        <v>-5</v>
      </c>
      <c r="E354" s="5">
        <v>-12</v>
      </c>
      <c r="F354" s="5">
        <v>4</v>
      </c>
      <c r="G354" s="6"/>
      <c r="H354" s="5">
        <v>14</v>
      </c>
      <c r="I354" s="5">
        <v>25</v>
      </c>
      <c r="J354" s="5">
        <v>19</v>
      </c>
      <c r="K354" s="5">
        <v>23</v>
      </c>
      <c r="L354" s="6"/>
      <c r="M354" s="5" cm="1">
        <f t="array" ref="M354:P354">decompose_poly(H354:K354,$E$3,2*Constants!$D$10,"high")</f>
        <v>1</v>
      </c>
      <c r="N354" s="5">
        <v>1</v>
      </c>
      <c r="O354" s="5">
        <v>1</v>
      </c>
      <c r="P354" s="5">
        <v>1</v>
      </c>
      <c r="Q354" s="6"/>
      <c r="R354" s="11" t="str" cm="1">
        <f t="array" ref="R354">mm3_hash($V$3&amp;_xlfn.TEXTJOIN(",",TRUE,M353:P354))</f>
        <v>25552AB7</v>
      </c>
      <c r="S354" s="6"/>
      <c r="T354" s="6"/>
      <c r="U354" s="6"/>
      <c r="V354" s="6"/>
      <c r="W354" s="6"/>
      <c r="X354" s="6"/>
      <c r="Y354" s="6"/>
      <c r="Z354" s="5" cm="1">
        <f t="array" ref="Z354:AC354">polyadd(C354:F354,polymultdiv($F$11:$I$11,_xlfn.ANCHORARRAY(U353),_xlfn.ANCHORARRAY($J$3),$E$3),$E$3)</f>
        <v>-8</v>
      </c>
      <c r="AA354" s="5">
        <v>-4</v>
      </c>
      <c r="AB354" s="5">
        <v>-12</v>
      </c>
      <c r="AC354" s="5">
        <v>5</v>
      </c>
      <c r="AD354" s="6"/>
      <c r="AE354" s="5" cm="1">
        <f t="array" ref="AE354:AH354">polysub(H354:K354,polymultdiv(_xlfn.ANCHORARRAY(U353),$F$15:$I$15,_xlfn.ANCHORARRAY($J$3),$E$3),$E$3)</f>
        <v>15</v>
      </c>
      <c r="AF354" s="5">
        <v>26</v>
      </c>
      <c r="AG354" s="5">
        <v>20</v>
      </c>
      <c r="AH354" s="5">
        <v>22</v>
      </c>
      <c r="AI354" s="6"/>
      <c r="AJ354" s="5" cm="1">
        <f t="array" ref="AJ354:AM354">decompose_poly(_xlfn.ANCHORARRAY(AE354),$E$3,2*Constants!$D$10,"low")</f>
        <v>-5</v>
      </c>
      <c r="AK354" s="5">
        <v>6</v>
      </c>
      <c r="AL354" s="5">
        <v>0</v>
      </c>
      <c r="AM354" s="5">
        <v>2</v>
      </c>
      <c r="AO354" s="33" t="str" cm="1">
        <f t="array" ref="AO354">InfinityNorm(AJ353:AM354)&amp;"&gt;="&amp;Constants!$D$10-Constants!$D$16</f>
        <v>10&gt;=8</v>
      </c>
      <c r="AP354" s="33"/>
      <c r="AQ354" s="33"/>
      <c r="AR354" s="33"/>
      <c r="AS354" s="40"/>
      <c r="AT354" s="1"/>
      <c r="AU354" s="1"/>
      <c r="AW354" s="1"/>
      <c r="AX354" s="1"/>
      <c r="AY354" s="1"/>
    </row>
    <row r="355" spans="2:51" ht="18" customHeight="1" x14ac:dyDescent="0.3">
      <c r="AT355" s="1"/>
      <c r="AU355" s="1"/>
      <c r="AW355" s="1"/>
      <c r="AX355" s="1"/>
      <c r="AY355" s="1"/>
    </row>
    <row r="356" spans="2:51" ht="18" customHeight="1" x14ac:dyDescent="0.3">
      <c r="B356" s="33">
        <v>110</v>
      </c>
      <c r="C356" s="5" cm="1">
        <f t="array" ref="C356:F356">PRNG_rnd_poly(4,B356*2,Constants!$D$8)</f>
        <v>-9</v>
      </c>
      <c r="D356" s="5">
        <v>-4</v>
      </c>
      <c r="E356" s="5">
        <v>-5</v>
      </c>
      <c r="F356" s="5">
        <v>1</v>
      </c>
      <c r="G356" s="6"/>
      <c r="H356" s="5" cm="1">
        <f t="array" ref="H356:K357">poly_mv_mult_div($F$6:$I$6,$K$6:$N$6,$F$7:$I$7,$K$7:$N$7,C356:F356,C357:F357,_xlfn.ANCHORARRAY($J$3),$E$3)</f>
        <v>-6</v>
      </c>
      <c r="I356" s="5">
        <v>20</v>
      </c>
      <c r="J356" s="5">
        <v>-8</v>
      </c>
      <c r="K356" s="5">
        <v>16</v>
      </c>
      <c r="L356" s="6"/>
      <c r="M356" s="5" cm="1">
        <f t="array" ref="M356:P356">decompose_poly(H356:K356,$E$3,2*Constants!$D$10,"high")</f>
        <v>0</v>
      </c>
      <c r="N356" s="5">
        <v>1</v>
      </c>
      <c r="O356" s="5">
        <v>0</v>
      </c>
      <c r="P356" s="5">
        <v>1</v>
      </c>
      <c r="Q356" s="6"/>
      <c r="R356" s="33" t="s">
        <v>14</v>
      </c>
      <c r="S356" s="33"/>
      <c r="T356" s="6"/>
      <c r="U356" s="5" cm="1">
        <f t="array" ref="U356:X356">SampleInBall(4,2,R357)</f>
        <v>0</v>
      </c>
      <c r="V356" s="5">
        <v>-1</v>
      </c>
      <c r="W356" s="5">
        <v>0</v>
      </c>
      <c r="X356" s="5">
        <v>-1</v>
      </c>
      <c r="Y356" s="6"/>
      <c r="Z356" s="5" cm="1">
        <f t="array" ref="Z356:AC356">polyadd(C356:F356,polymultdiv($F$10:$I$10,_xlfn.ANCHORARRAY(U356),_xlfn.ANCHORARRAY($J$3),$E$3),$E$3)</f>
        <v>-8</v>
      </c>
      <c r="AA356" s="5">
        <v>-4</v>
      </c>
      <c r="AB356" s="5">
        <v>-6</v>
      </c>
      <c r="AC356" s="5">
        <v>1</v>
      </c>
      <c r="AD356" s="6"/>
      <c r="AE356" s="5" cm="1">
        <f t="array" ref="AE356:AH356">polysub(H356:K356,polymultdiv(_xlfn.ANCHORARRAY(U356),$F$14:$I$14,_xlfn.ANCHORARRAY($J$3),$E$3),$E$3)</f>
        <v>-5</v>
      </c>
      <c r="AF356" s="5">
        <v>20</v>
      </c>
      <c r="AG356" s="5">
        <v>-9</v>
      </c>
      <c r="AH356" s="5">
        <v>18</v>
      </c>
      <c r="AI356" s="6"/>
      <c r="AJ356" s="5" cm="1">
        <f t="array" ref="AJ356:AM356">decompose_poly(_xlfn.ANCHORARRAY(AE356),$E$3,2*Constants!$D$10,"low")</f>
        <v>-5</v>
      </c>
      <c r="AK356" s="5">
        <v>0</v>
      </c>
      <c r="AL356" s="5">
        <v>-9</v>
      </c>
      <c r="AM356" s="5">
        <v>-2</v>
      </c>
      <c r="AO356" s="33" t="str" cm="1">
        <f t="array" ref="AO356">InfinityNorm(Z356:AC357)&amp;"&gt;="&amp;Constants!$D$8-Constants!$D$16</f>
        <v>8&gt;=11</v>
      </c>
      <c r="AP356" s="33"/>
      <c r="AQ356" s="33" t="b" cm="1">
        <f t="array" ref="AQ356">NOT(OR(InfinityNorm(Z356:AC357)&gt;=Constants!$D$8-Constants!$D$16,InfinityNorm(AJ356:AM357)&gt;=Constants!$D$10-Constants!$D$16))</f>
        <v>0</v>
      </c>
      <c r="AR356" s="33"/>
      <c r="AS356" s="40">
        <f t="shared" ref="AS356" si="108">IF(AQ356,1,0)</f>
        <v>0</v>
      </c>
      <c r="AT356" s="1"/>
      <c r="AU356" s="1"/>
      <c r="AW356" s="1"/>
      <c r="AX356" s="1"/>
      <c r="AY356" s="1"/>
    </row>
    <row r="357" spans="2:51" ht="18" customHeight="1" x14ac:dyDescent="0.3">
      <c r="B357" s="33"/>
      <c r="C357" s="5" cm="1">
        <f t="array" ref="C357:F357">PRNG_rnd_poly(4,B356*2+1,Constants!$D$8)</f>
        <v>-5</v>
      </c>
      <c r="D357" s="5">
        <v>4</v>
      </c>
      <c r="E357" s="5">
        <v>-4</v>
      </c>
      <c r="F357" s="5">
        <v>7</v>
      </c>
      <c r="G357" s="6"/>
      <c r="H357" s="5">
        <v>-30</v>
      </c>
      <c r="I357" s="5">
        <v>2</v>
      </c>
      <c r="J357" s="5">
        <v>-1</v>
      </c>
      <c r="K357" s="5">
        <v>-6</v>
      </c>
      <c r="L357" s="6"/>
      <c r="M357" s="5" cm="1">
        <f t="array" ref="M357:P357">decompose_poly(H357:K357,$E$3,2*Constants!$D$10,"high")</f>
        <v>2</v>
      </c>
      <c r="N357" s="5">
        <v>0</v>
      </c>
      <c r="O357" s="5">
        <v>0</v>
      </c>
      <c r="P357" s="5">
        <v>0</v>
      </c>
      <c r="Q357" s="6"/>
      <c r="R357" s="11" t="str" cm="1">
        <f t="array" ref="R357">mm3_hash($V$3&amp;_xlfn.TEXTJOIN(",",TRUE,M356:P357))</f>
        <v>885F14A4</v>
      </c>
      <c r="S357" s="6"/>
      <c r="T357" s="6"/>
      <c r="U357" s="6"/>
      <c r="V357" s="6"/>
      <c r="W357" s="6"/>
      <c r="X357" s="6"/>
      <c r="Y357" s="6"/>
      <c r="Z357" s="5" cm="1">
        <f t="array" ref="Z357:AC357">polyadd(C357:F357,polymultdiv($F$11:$I$11,_xlfn.ANCHORARRAY(U356),_xlfn.ANCHORARRAY($J$3),$E$3),$E$3)</f>
        <v>-5</v>
      </c>
      <c r="AA357" s="5">
        <v>5</v>
      </c>
      <c r="AB357" s="5">
        <v>-6</v>
      </c>
      <c r="AC357" s="5">
        <v>6</v>
      </c>
      <c r="AD357" s="6"/>
      <c r="AE357" s="5" cm="1">
        <f t="array" ref="AE357:AH357">polysub(H357:K357,polymultdiv(_xlfn.ANCHORARRAY(U356),$F$15:$I$15,_xlfn.ANCHORARRAY($J$3),$E$3),$E$3)</f>
        <v>-29</v>
      </c>
      <c r="AF357" s="5">
        <v>1</v>
      </c>
      <c r="AG357" s="5">
        <v>-2</v>
      </c>
      <c r="AH357" s="5">
        <v>-7</v>
      </c>
      <c r="AI357" s="6"/>
      <c r="AJ357" s="5" cm="1">
        <f t="array" ref="AJ357:AM357">decompose_poly(_xlfn.ANCHORARRAY(AE357),$E$3,2*Constants!$D$10,"low")</f>
        <v>-8</v>
      </c>
      <c r="AK357" s="5">
        <v>1</v>
      </c>
      <c r="AL357" s="5">
        <v>-2</v>
      </c>
      <c r="AM357" s="5">
        <v>-7</v>
      </c>
      <c r="AO357" s="33" t="str" cm="1">
        <f t="array" ref="AO357">InfinityNorm(AJ356:AM357)&amp;"&gt;="&amp;Constants!$D$10-Constants!$D$16</f>
        <v>9&gt;=8</v>
      </c>
      <c r="AP357" s="33"/>
      <c r="AQ357" s="33"/>
      <c r="AR357" s="33"/>
      <c r="AS357" s="40"/>
      <c r="AT357" s="1"/>
      <c r="AU357" s="1"/>
      <c r="AW357" s="1"/>
      <c r="AX357" s="1"/>
      <c r="AY357" s="1"/>
    </row>
    <row r="358" spans="2:51" ht="18" customHeight="1" x14ac:dyDescent="0.3">
      <c r="AT358" s="1"/>
      <c r="AU358" s="1"/>
      <c r="AW358" s="1"/>
      <c r="AX358" s="1"/>
      <c r="AY358" s="1"/>
    </row>
    <row r="359" spans="2:51" ht="18" customHeight="1" x14ac:dyDescent="0.3">
      <c r="B359" s="33">
        <v>111</v>
      </c>
      <c r="C359" s="5" cm="1">
        <f t="array" ref="C359:F359">PRNG_rnd_poly(4,B359*2,Constants!$D$8)</f>
        <v>0</v>
      </c>
      <c r="D359" s="5">
        <v>-9</v>
      </c>
      <c r="E359" s="5">
        <v>-9</v>
      </c>
      <c r="F359" s="5">
        <v>-5</v>
      </c>
      <c r="G359" s="6"/>
      <c r="H359" s="5" cm="1">
        <f t="array" ref="H359:K360">poly_mv_mult_div($F$6:$I$6,$K$6:$N$6,$F$7:$I$7,$K$7:$N$7,C359:F359,C360:F360,_xlfn.ANCHORARRAY($J$3),$E$3)</f>
        <v>19</v>
      </c>
      <c r="I359" s="5">
        <v>-29</v>
      </c>
      <c r="J359" s="5">
        <v>21</v>
      </c>
      <c r="K359" s="5">
        <v>-27</v>
      </c>
      <c r="L359" s="6"/>
      <c r="M359" s="5" cm="1">
        <f t="array" ref="M359:P359">decompose_poly(H359:K359,$E$3,2*Constants!$D$10,"high")</f>
        <v>1</v>
      </c>
      <c r="N359" s="5">
        <v>2</v>
      </c>
      <c r="O359" s="5">
        <v>1</v>
      </c>
      <c r="P359" s="5">
        <v>2</v>
      </c>
      <c r="Q359" s="6"/>
      <c r="R359" s="33" t="s">
        <v>14</v>
      </c>
      <c r="S359" s="33"/>
      <c r="T359" s="6"/>
      <c r="U359" s="5" cm="1">
        <f t="array" ref="U359:X359">SampleInBall(4,2,R360)</f>
        <v>-1</v>
      </c>
      <c r="V359" s="5">
        <v>0</v>
      </c>
      <c r="W359" s="5">
        <v>1</v>
      </c>
      <c r="X359" s="5">
        <v>0</v>
      </c>
      <c r="Y359" s="6"/>
      <c r="Z359" s="5" cm="1">
        <f t="array" ref="Z359:AC359">polyadd(C359:F359,polymultdiv($F$10:$I$10,_xlfn.ANCHORARRAY(U359),_xlfn.ANCHORARRAY($J$3),$E$3),$E$3)</f>
        <v>0</v>
      </c>
      <c r="AA359" s="5">
        <v>-10</v>
      </c>
      <c r="AB359" s="5">
        <v>-9</v>
      </c>
      <c r="AC359" s="5">
        <v>-4</v>
      </c>
      <c r="AD359" s="6"/>
      <c r="AE359" s="5" cm="1">
        <f t="array" ref="AE359:AH359">polysub(H359:K359,polymultdiv(_xlfn.ANCHORARRAY(U359),$F$14:$I$14,_xlfn.ANCHORARRAY($J$3),$E$3),$E$3)</f>
        <v>21</v>
      </c>
      <c r="AF359" s="5">
        <v>-30</v>
      </c>
      <c r="AG359" s="5">
        <v>21</v>
      </c>
      <c r="AH359" s="5">
        <v>-26</v>
      </c>
      <c r="AI359" s="6"/>
      <c r="AJ359" s="5" cm="1">
        <f t="array" ref="AJ359:AM359">decompose_poly(_xlfn.ANCHORARRAY(AE359),$E$3,2*Constants!$D$10,"low")</f>
        <v>1</v>
      </c>
      <c r="AK359" s="5">
        <v>-9</v>
      </c>
      <c r="AL359" s="5">
        <v>1</v>
      </c>
      <c r="AM359" s="5">
        <v>-5</v>
      </c>
      <c r="AO359" s="33" t="str" cm="1">
        <f t="array" ref="AO359">InfinityNorm(Z359:AC360)&amp;"&gt;="&amp;Constants!$D$8-Constants!$D$16</f>
        <v>10&gt;=11</v>
      </c>
      <c r="AP359" s="33"/>
      <c r="AQ359" s="33" t="b" cm="1">
        <f t="array" ref="AQ359">NOT(OR(InfinityNorm(Z359:AC360)&gt;=Constants!$D$8-Constants!$D$16,InfinityNorm(AJ359:AM360)&gt;=Constants!$D$10-Constants!$D$16))</f>
        <v>0</v>
      </c>
      <c r="AR359" s="33"/>
      <c r="AS359" s="40">
        <f t="shared" ref="AS359" si="109">IF(AQ359,1,0)</f>
        <v>0</v>
      </c>
      <c r="AT359" s="1"/>
      <c r="AU359" s="1"/>
      <c r="AW359" s="1"/>
      <c r="AX359" s="1"/>
      <c r="AY359" s="1"/>
    </row>
    <row r="360" spans="2:51" ht="18" customHeight="1" x14ac:dyDescent="0.3">
      <c r="B360" s="33"/>
      <c r="C360" s="5" cm="1">
        <f t="array" ref="C360:F360">PRNG_rnd_poly(4,B359*2+1,Constants!$D$8)</f>
        <v>10</v>
      </c>
      <c r="D360" s="5">
        <v>-5</v>
      </c>
      <c r="E360" s="5">
        <v>4</v>
      </c>
      <c r="F360" s="5">
        <v>8</v>
      </c>
      <c r="G360" s="6"/>
      <c r="H360" s="5">
        <v>-6</v>
      </c>
      <c r="I360" s="5">
        <v>-11</v>
      </c>
      <c r="J360" s="5">
        <v>5</v>
      </c>
      <c r="K360" s="5">
        <v>5</v>
      </c>
      <c r="L360" s="6"/>
      <c r="M360" s="5" cm="1">
        <f t="array" ref="M360:P360">decompose_poly(H360:K360,$E$3,2*Constants!$D$10,"high")</f>
        <v>0</v>
      </c>
      <c r="N360" s="5">
        <v>2</v>
      </c>
      <c r="O360" s="5">
        <v>0</v>
      </c>
      <c r="P360" s="5">
        <v>0</v>
      </c>
      <c r="Q360" s="6"/>
      <c r="R360" s="11" t="str" cm="1">
        <f t="array" ref="R360">mm3_hash($V$3&amp;_xlfn.TEXTJOIN(",",TRUE,M359:P360))</f>
        <v>E8C9A881</v>
      </c>
      <c r="S360" s="6"/>
      <c r="T360" s="6"/>
      <c r="U360" s="6"/>
      <c r="V360" s="6"/>
      <c r="W360" s="6"/>
      <c r="X360" s="6"/>
      <c r="Y360" s="6"/>
      <c r="Z360" s="5" cm="1">
        <f t="array" ref="Z360:AC360">polyadd(C360:F360,polymultdiv($F$11:$I$11,_xlfn.ANCHORARRAY(U359),_xlfn.ANCHORARRAY($J$3),$E$3),$E$3)</f>
        <v>9</v>
      </c>
      <c r="AA360" s="5">
        <v>-5</v>
      </c>
      <c r="AB360" s="5">
        <v>3</v>
      </c>
      <c r="AC360" s="5">
        <v>10</v>
      </c>
      <c r="AD360" s="6"/>
      <c r="AE360" s="5" cm="1">
        <f t="array" ref="AE360:AH360">polysub(H360:K360,polymultdiv(_xlfn.ANCHORARRAY(U359),$F$15:$I$15,_xlfn.ANCHORARRAY($J$3),$E$3),$E$3)</f>
        <v>-7</v>
      </c>
      <c r="AF360" s="5">
        <v>-12</v>
      </c>
      <c r="AG360" s="5">
        <v>6</v>
      </c>
      <c r="AH360" s="5">
        <v>6</v>
      </c>
      <c r="AI360" s="6"/>
      <c r="AJ360" s="5" cm="1">
        <f t="array" ref="AJ360:AM360">decompose_poly(_xlfn.ANCHORARRAY(AE360),$E$3,2*Constants!$D$10,"low")</f>
        <v>-7</v>
      </c>
      <c r="AK360" s="5">
        <v>9</v>
      </c>
      <c r="AL360" s="5">
        <v>6</v>
      </c>
      <c r="AM360" s="5">
        <v>6</v>
      </c>
      <c r="AO360" s="33" t="str" cm="1">
        <f t="array" ref="AO360">InfinityNorm(AJ359:AM360)&amp;"&gt;="&amp;Constants!$D$10-Constants!$D$16</f>
        <v>9&gt;=8</v>
      </c>
      <c r="AP360" s="33"/>
      <c r="AQ360" s="33"/>
      <c r="AR360" s="33"/>
      <c r="AS360" s="40"/>
      <c r="AT360" s="1"/>
      <c r="AU360" s="1"/>
      <c r="AW360" s="1"/>
      <c r="AX360" s="1"/>
      <c r="AY360" s="1"/>
    </row>
    <row r="361" spans="2:51" ht="18" customHeight="1" x14ac:dyDescent="0.3">
      <c r="AT361" s="1"/>
      <c r="AU361" s="1"/>
      <c r="AW361" s="1"/>
      <c r="AX361" s="1"/>
      <c r="AY361" s="1"/>
    </row>
    <row r="362" spans="2:51" ht="18" customHeight="1" x14ac:dyDescent="0.3">
      <c r="B362" s="33">
        <v>112</v>
      </c>
      <c r="C362" s="5" cm="1">
        <f t="array" ref="C362:F362">PRNG_rnd_poly(4,B362*2,Constants!$D$8)</f>
        <v>-2</v>
      </c>
      <c r="D362" s="5">
        <v>-7</v>
      </c>
      <c r="E362" s="5">
        <v>7</v>
      </c>
      <c r="F362" s="5">
        <v>6</v>
      </c>
      <c r="G362" s="6"/>
      <c r="H362" s="5" cm="1">
        <f t="array" ref="H362:K363">poly_mv_mult_div($F$6:$I$6,$K$6:$N$6,$F$7:$I$7,$K$7:$N$7,C362:F362,C363:F363,_xlfn.ANCHORARRAY($J$3),$E$3)</f>
        <v>-28</v>
      </c>
      <c r="I362" s="5">
        <v>0</v>
      </c>
      <c r="J362" s="5">
        <v>2</v>
      </c>
      <c r="K362" s="5">
        <v>23</v>
      </c>
      <c r="L362" s="6"/>
      <c r="M362" s="5" cm="1">
        <f t="array" ref="M362:P362">decompose_poly(H362:K362,$E$3,2*Constants!$D$10,"high")</f>
        <v>2</v>
      </c>
      <c r="N362" s="5">
        <v>0</v>
      </c>
      <c r="O362" s="5">
        <v>0</v>
      </c>
      <c r="P362" s="5">
        <v>1</v>
      </c>
      <c r="Q362" s="6"/>
      <c r="R362" s="33" t="s">
        <v>14</v>
      </c>
      <c r="S362" s="33"/>
      <c r="T362" s="6"/>
      <c r="U362" s="5" cm="1">
        <f t="array" ref="U362:X362">SampleInBall(4,2,R363)</f>
        <v>-1</v>
      </c>
      <c r="V362" s="5">
        <v>0</v>
      </c>
      <c r="W362" s="5">
        <v>0</v>
      </c>
      <c r="X362" s="5">
        <v>-1</v>
      </c>
      <c r="Y362" s="6"/>
      <c r="Z362" s="5" cm="1">
        <f t="array" ref="Z362:AC362">polyadd(C362:F362,polymultdiv($F$10:$I$10,_xlfn.ANCHORARRAY(U362),_xlfn.ANCHORARRAY($J$3),$E$3),$E$3)</f>
        <v>-1</v>
      </c>
      <c r="AA362" s="5">
        <v>-8</v>
      </c>
      <c r="AB362" s="5">
        <v>7</v>
      </c>
      <c r="AC362" s="5">
        <v>6</v>
      </c>
      <c r="AD362" s="6"/>
      <c r="AE362" s="5" cm="1">
        <f t="array" ref="AE362:AH362">polysub(H362:K362,polymultdiv(_xlfn.ANCHORARRAY(U362),$F$14:$I$14,_xlfn.ANCHORARRAY($J$3),$E$3),$E$3)</f>
        <v>-26</v>
      </c>
      <c r="AF362" s="5">
        <v>-2</v>
      </c>
      <c r="AG362" s="5">
        <v>3</v>
      </c>
      <c r="AH362" s="5">
        <v>24</v>
      </c>
      <c r="AI362" s="6"/>
      <c r="AJ362" s="5" cm="1">
        <f t="array" ref="AJ362:AM362">decompose_poly(_xlfn.ANCHORARRAY(AE362),$E$3,2*Constants!$D$10,"low")</f>
        <v>-5</v>
      </c>
      <c r="AK362" s="5">
        <v>-2</v>
      </c>
      <c r="AL362" s="5">
        <v>3</v>
      </c>
      <c r="AM362" s="5">
        <v>4</v>
      </c>
      <c r="AO362" s="33" t="str" cm="1">
        <f t="array" ref="AO362">InfinityNorm(Z362:AC363)&amp;"&gt;="&amp;Constants!$D$8-Constants!$D$16</f>
        <v>8&gt;=11</v>
      </c>
      <c r="AP362" s="33"/>
      <c r="AQ362" s="33" t="b" cm="1">
        <f t="array" ref="AQ362">NOT(OR(InfinityNorm(Z362:AC363)&gt;=Constants!$D$8-Constants!$D$16,InfinityNorm(AJ362:AM363)&gt;=Constants!$D$10-Constants!$D$16))</f>
        <v>0</v>
      </c>
      <c r="AR362" s="33"/>
      <c r="AS362" s="40">
        <f t="shared" ref="AS362" si="110">IF(AQ362,1,0)</f>
        <v>0</v>
      </c>
      <c r="AT362" s="1"/>
      <c r="AU362" s="1"/>
      <c r="AW362" s="1"/>
      <c r="AX362" s="1"/>
      <c r="AY362" s="1"/>
    </row>
    <row r="363" spans="2:51" ht="18" customHeight="1" x14ac:dyDescent="0.3">
      <c r="B363" s="33"/>
      <c r="C363" s="5" cm="1">
        <f t="array" ref="C363:F363">PRNG_rnd_poly(4,B362*2+1,Constants!$D$8)</f>
        <v>6</v>
      </c>
      <c r="D363" s="5">
        <v>6</v>
      </c>
      <c r="E363" s="5">
        <v>-5</v>
      </c>
      <c r="F363" s="5">
        <v>6</v>
      </c>
      <c r="G363" s="6"/>
      <c r="H363" s="5">
        <v>-18</v>
      </c>
      <c r="I363" s="5">
        <v>-5</v>
      </c>
      <c r="J363" s="5">
        <v>-10</v>
      </c>
      <c r="K363" s="5">
        <v>-23</v>
      </c>
      <c r="L363" s="6"/>
      <c r="M363" s="5" cm="1">
        <f t="array" ref="M363:P363">decompose_poly(H363:K363,$E$3,2*Constants!$D$10,"high")</f>
        <v>2</v>
      </c>
      <c r="N363" s="5">
        <v>0</v>
      </c>
      <c r="O363" s="5">
        <v>0</v>
      </c>
      <c r="P363" s="5">
        <v>2</v>
      </c>
      <c r="Q363" s="6"/>
      <c r="R363" s="11" t="str" cm="1">
        <f t="array" ref="R363">mm3_hash($V$3&amp;_xlfn.TEXTJOIN(",",TRUE,M362:P363))</f>
        <v>7D4349EA</v>
      </c>
      <c r="S363" s="6"/>
      <c r="T363" s="6"/>
      <c r="U363" s="6"/>
      <c r="V363" s="6"/>
      <c r="W363" s="6"/>
      <c r="X363" s="6"/>
      <c r="Y363" s="6"/>
      <c r="Z363" s="5" cm="1">
        <f t="array" ref="Z363:AC363">polyadd(C363:F363,polymultdiv($F$11:$I$11,_xlfn.ANCHORARRAY(U362),_xlfn.ANCHORARRAY($J$3),$E$3),$E$3)</f>
        <v>7</v>
      </c>
      <c r="AA363" s="5">
        <v>6</v>
      </c>
      <c r="AB363" s="5">
        <v>-7</v>
      </c>
      <c r="AC363" s="5">
        <v>7</v>
      </c>
      <c r="AD363" s="6"/>
      <c r="AE363" s="5" cm="1">
        <f t="array" ref="AE363:AH363">polysub(H363:K363,polymultdiv(_xlfn.ANCHORARRAY(U362),$F$15:$I$15,_xlfn.ANCHORARRAY($J$3),$E$3),$E$3)</f>
        <v>-18</v>
      </c>
      <c r="AF363" s="5">
        <v>-6</v>
      </c>
      <c r="AG363" s="5">
        <v>-10</v>
      </c>
      <c r="AH363" s="5">
        <v>-24</v>
      </c>
      <c r="AI363" s="6"/>
      <c r="AJ363" s="5" cm="1">
        <f t="array" ref="AJ363:AM363">decompose_poly(_xlfn.ANCHORARRAY(AE363),$E$3,2*Constants!$D$10,"low")</f>
        <v>3</v>
      </c>
      <c r="AK363" s="5">
        <v>-6</v>
      </c>
      <c r="AL363" s="5">
        <v>-10</v>
      </c>
      <c r="AM363" s="5">
        <v>-3</v>
      </c>
      <c r="AO363" s="33" t="str" cm="1">
        <f t="array" ref="AO363">InfinityNorm(AJ362:AM363)&amp;"&gt;="&amp;Constants!$D$10-Constants!$D$16</f>
        <v>10&gt;=8</v>
      </c>
      <c r="AP363" s="33"/>
      <c r="AQ363" s="33"/>
      <c r="AR363" s="33"/>
      <c r="AS363" s="40"/>
      <c r="AT363" s="1"/>
      <c r="AU363" s="1"/>
      <c r="AW363" s="1"/>
      <c r="AX363" s="1"/>
      <c r="AY363" s="1"/>
    </row>
    <row r="364" spans="2:51" ht="18" customHeight="1" x14ac:dyDescent="0.3">
      <c r="AT364" s="1"/>
      <c r="AU364" s="1"/>
      <c r="AW364" s="1"/>
      <c r="AX364" s="1"/>
      <c r="AY364" s="1"/>
    </row>
    <row r="365" spans="2:51" ht="18" customHeight="1" x14ac:dyDescent="0.3">
      <c r="B365" s="33">
        <v>113</v>
      </c>
      <c r="C365" s="5" cm="1">
        <f t="array" ref="C365:F365">PRNG_rnd_poly(4,B365*2,Constants!$D$8)</f>
        <v>-1</v>
      </c>
      <c r="D365" s="5">
        <v>0</v>
      </c>
      <c r="E365" s="5">
        <v>-12</v>
      </c>
      <c r="F365" s="5">
        <v>-9</v>
      </c>
      <c r="G365" s="6"/>
      <c r="H365" s="5" cm="1">
        <f t="array" ref="H365:K366">poly_mv_mult_div($F$6:$I$6,$K$6:$N$6,$F$7:$I$7,$K$7:$N$7,C365:F365,C366:F366,_xlfn.ANCHORARRAY($J$3),$E$3)</f>
        <v>9</v>
      </c>
      <c r="I365" s="5">
        <v>22</v>
      </c>
      <c r="J365" s="5">
        <v>30</v>
      </c>
      <c r="K365" s="5">
        <v>4</v>
      </c>
      <c r="L365" s="6"/>
      <c r="M365" s="5" cm="1">
        <f t="array" ref="M365:P365">decompose_poly(H365:K365,$E$3,2*Constants!$D$10,"high")</f>
        <v>0</v>
      </c>
      <c r="N365" s="5">
        <v>1</v>
      </c>
      <c r="O365" s="5">
        <v>1</v>
      </c>
      <c r="P365" s="5">
        <v>0</v>
      </c>
      <c r="Q365" s="6"/>
      <c r="R365" s="33" t="s">
        <v>14</v>
      </c>
      <c r="S365" s="33"/>
      <c r="T365" s="6"/>
      <c r="U365" s="5" cm="1">
        <f t="array" ref="U365:X365">SampleInBall(4,2,R366)</f>
        <v>0</v>
      </c>
      <c r="V365" s="5">
        <v>-1</v>
      </c>
      <c r="W365" s="5">
        <v>-1</v>
      </c>
      <c r="X365" s="5">
        <v>0</v>
      </c>
      <c r="Y365" s="6"/>
      <c r="Z365" s="5" cm="1">
        <f t="array" ref="Z365:AC365">polyadd(C365:F365,polymultdiv($F$10:$I$10,_xlfn.ANCHORARRAY(U365),_xlfn.ANCHORARRAY($J$3),$E$3),$E$3)</f>
        <v>-1</v>
      </c>
      <c r="AA365" s="5">
        <v>0</v>
      </c>
      <c r="AB365" s="5">
        <v>-13</v>
      </c>
      <c r="AC365" s="5">
        <v>-10</v>
      </c>
      <c r="AD365" s="6"/>
      <c r="AE365" s="5" cm="1">
        <f t="array" ref="AE365:AH365">polysub(H365:K365,polymultdiv(_xlfn.ANCHORARRAY(U365),$F$14:$I$14,_xlfn.ANCHORARRAY($J$3),$E$3),$E$3)</f>
        <v>8</v>
      </c>
      <c r="AF365" s="5">
        <v>23</v>
      </c>
      <c r="AG365" s="5">
        <v>30</v>
      </c>
      <c r="AH365" s="5">
        <v>4</v>
      </c>
      <c r="AI365" s="6"/>
      <c r="AJ365" s="5" cm="1">
        <f t="array" ref="AJ365:AM365">decompose_poly(_xlfn.ANCHORARRAY(AE365),$E$3,2*Constants!$D$10,"low")</f>
        <v>8</v>
      </c>
      <c r="AK365" s="5">
        <v>3</v>
      </c>
      <c r="AL365" s="5">
        <v>10</v>
      </c>
      <c r="AM365" s="5">
        <v>4</v>
      </c>
      <c r="AO365" s="33" t="str" cm="1">
        <f t="array" ref="AO365">InfinityNorm(Z365:AC366)&amp;"&gt;="&amp;Constants!$D$8-Constants!$D$16</f>
        <v>13&gt;=11</v>
      </c>
      <c r="AP365" s="33"/>
      <c r="AQ365" s="33" t="b" cm="1">
        <f t="array" ref="AQ365">NOT(OR(InfinityNorm(Z365:AC366)&gt;=Constants!$D$8-Constants!$D$16,InfinityNorm(AJ365:AM366)&gt;=Constants!$D$10-Constants!$D$16))</f>
        <v>0</v>
      </c>
      <c r="AR365" s="33"/>
      <c r="AS365" s="40">
        <f t="shared" ref="AS365" si="111">IF(AQ365,1,0)</f>
        <v>0</v>
      </c>
      <c r="AT365" s="1"/>
      <c r="AU365" s="1"/>
      <c r="AW365" s="1"/>
      <c r="AX365" s="1"/>
      <c r="AY365" s="1"/>
    </row>
    <row r="366" spans="2:51" ht="18" customHeight="1" x14ac:dyDescent="0.3">
      <c r="B366" s="33"/>
      <c r="C366" s="5" cm="1">
        <f t="array" ref="C366:F366">PRNG_rnd_poly(4,B365*2+1,Constants!$D$8)</f>
        <v>-6</v>
      </c>
      <c r="D366" s="5">
        <v>-6</v>
      </c>
      <c r="E366" s="5">
        <v>11</v>
      </c>
      <c r="F366" s="5">
        <v>1</v>
      </c>
      <c r="G366" s="6"/>
      <c r="H366" s="5">
        <v>27</v>
      </c>
      <c r="I366" s="5">
        <v>2</v>
      </c>
      <c r="J366" s="5">
        <v>29</v>
      </c>
      <c r="K366" s="5">
        <v>2</v>
      </c>
      <c r="L366" s="6"/>
      <c r="M366" s="5" cm="1">
        <f t="array" ref="M366:P366">decompose_poly(H366:K366,$E$3,2*Constants!$D$10,"high")</f>
        <v>1</v>
      </c>
      <c r="N366" s="5">
        <v>0</v>
      </c>
      <c r="O366" s="5">
        <v>1</v>
      </c>
      <c r="P366" s="5">
        <v>0</v>
      </c>
      <c r="Q366" s="6"/>
      <c r="R366" s="11" t="str" cm="1">
        <f t="array" ref="R366">mm3_hash($V$3&amp;_xlfn.TEXTJOIN(",",TRUE,M365:P366))</f>
        <v>AA913080</v>
      </c>
      <c r="S366" s="6"/>
      <c r="T366" s="6"/>
      <c r="U366" s="6"/>
      <c r="V366" s="6"/>
      <c r="W366" s="6"/>
      <c r="X366" s="6"/>
      <c r="Y366" s="6"/>
      <c r="Z366" s="5" cm="1">
        <f t="array" ref="Z366:AC366">polyadd(C366:F366,polymultdiv($F$11:$I$11,_xlfn.ANCHORARRAY(U365),_xlfn.ANCHORARRAY($J$3),$E$3),$E$3)</f>
        <v>-6</v>
      </c>
      <c r="AA366" s="5">
        <v>-7</v>
      </c>
      <c r="AB366" s="5">
        <v>10</v>
      </c>
      <c r="AC366" s="5">
        <v>-1</v>
      </c>
      <c r="AD366" s="6"/>
      <c r="AE366" s="5" cm="1">
        <f t="array" ref="AE366:AH366">polysub(H366:K366,polymultdiv(_xlfn.ANCHORARRAY(U365),$F$15:$I$15,_xlfn.ANCHORARRAY($J$3),$E$3),$E$3)</f>
        <v>27</v>
      </c>
      <c r="AF366" s="5">
        <v>1</v>
      </c>
      <c r="AG366" s="5">
        <v>27</v>
      </c>
      <c r="AH366" s="5">
        <v>1</v>
      </c>
      <c r="AI366" s="6"/>
      <c r="AJ366" s="5" cm="1">
        <f t="array" ref="AJ366:AM366">decompose_poly(_xlfn.ANCHORARRAY(AE366),$E$3,2*Constants!$D$10,"low")</f>
        <v>7</v>
      </c>
      <c r="AK366" s="5">
        <v>1</v>
      </c>
      <c r="AL366" s="5">
        <v>7</v>
      </c>
      <c r="AM366" s="5">
        <v>1</v>
      </c>
      <c r="AO366" s="33" t="str" cm="1">
        <f t="array" ref="AO366">InfinityNorm(AJ365:AM366)&amp;"&gt;="&amp;Constants!$D$10-Constants!$D$16</f>
        <v>10&gt;=8</v>
      </c>
      <c r="AP366" s="33"/>
      <c r="AQ366" s="33"/>
      <c r="AR366" s="33"/>
      <c r="AS366" s="40"/>
      <c r="AT366" s="1"/>
      <c r="AU366" s="1"/>
      <c r="AW366" s="1"/>
      <c r="AX366" s="1"/>
      <c r="AY366" s="1"/>
    </row>
    <row r="367" spans="2:51" ht="18" customHeight="1" x14ac:dyDescent="0.3">
      <c r="AT367" s="1"/>
      <c r="AU367" s="1"/>
      <c r="AW367" s="1"/>
      <c r="AX367" s="1"/>
      <c r="AY367" s="1"/>
    </row>
    <row r="368" spans="2:51" ht="18" customHeight="1" x14ac:dyDescent="0.3">
      <c r="B368" s="33">
        <v>114</v>
      </c>
      <c r="C368" s="5" cm="1">
        <f t="array" ref="C368:F368">PRNG_rnd_poly(4,B368*2,Constants!$D$8)</f>
        <v>-2</v>
      </c>
      <c r="D368" s="5">
        <v>9</v>
      </c>
      <c r="E368" s="5">
        <v>8</v>
      </c>
      <c r="F368" s="5">
        <v>8</v>
      </c>
      <c r="G368" s="6"/>
      <c r="H368" s="5" cm="1">
        <f t="array" ref="H368:K369">poly_mv_mult_div($F$6:$I$6,$K$6:$N$6,$F$7:$I$7,$K$7:$N$7,C368:F368,C369:F369,_xlfn.ANCHORARRAY($J$3),$E$3)</f>
        <v>-6</v>
      </c>
      <c r="I368" s="5">
        <v>24</v>
      </c>
      <c r="J368" s="5">
        <v>-24</v>
      </c>
      <c r="K368" s="5">
        <v>-12</v>
      </c>
      <c r="L368" s="6"/>
      <c r="M368" s="5" cm="1">
        <f t="array" ref="M368:P368">decompose_poly(H368:K368,$E$3,2*Constants!$D$10,"high")</f>
        <v>0</v>
      </c>
      <c r="N368" s="5">
        <v>1</v>
      </c>
      <c r="O368" s="5">
        <v>2</v>
      </c>
      <c r="P368" s="5">
        <v>2</v>
      </c>
      <c r="Q368" s="6"/>
      <c r="R368" s="33" t="s">
        <v>14</v>
      </c>
      <c r="S368" s="33"/>
      <c r="T368" s="6"/>
      <c r="U368" s="5" cm="1">
        <f t="array" ref="U368:X368">SampleInBall(4,2,R369)</f>
        <v>1</v>
      </c>
      <c r="V368" s="5">
        <v>0</v>
      </c>
      <c r="W368" s="5">
        <v>-1</v>
      </c>
      <c r="X368" s="5">
        <v>0</v>
      </c>
      <c r="Y368" s="6"/>
      <c r="Z368" s="5" cm="1">
        <f t="array" ref="Z368:AC368">polyadd(C368:F368,polymultdiv($F$10:$I$10,_xlfn.ANCHORARRAY(U368),_xlfn.ANCHORARRAY($J$3),$E$3),$E$3)</f>
        <v>-2</v>
      </c>
      <c r="AA368" s="5">
        <v>10</v>
      </c>
      <c r="AB368" s="5">
        <v>8</v>
      </c>
      <c r="AC368" s="5">
        <v>7</v>
      </c>
      <c r="AD368" s="6"/>
      <c r="AE368" s="5" cm="1">
        <f t="array" ref="AE368:AH368">polysub(H368:K368,polymultdiv(_xlfn.ANCHORARRAY(U368),$F$14:$I$14,_xlfn.ANCHORARRAY($J$3),$E$3),$E$3)</f>
        <v>-8</v>
      </c>
      <c r="AF368" s="5">
        <v>25</v>
      </c>
      <c r="AG368" s="5">
        <v>-24</v>
      </c>
      <c r="AH368" s="5">
        <v>-13</v>
      </c>
      <c r="AI368" s="6"/>
      <c r="AJ368" s="5" cm="1">
        <f t="array" ref="AJ368:AM368">decompose_poly(_xlfn.ANCHORARRAY(AE368),$E$3,2*Constants!$D$10,"low")</f>
        <v>-8</v>
      </c>
      <c r="AK368" s="5">
        <v>5</v>
      </c>
      <c r="AL368" s="5">
        <v>-3</v>
      </c>
      <c r="AM368" s="5">
        <v>8</v>
      </c>
      <c r="AO368" s="33" t="str" cm="1">
        <f t="array" ref="AO368">InfinityNorm(Z368:AC369)&amp;"&gt;="&amp;Constants!$D$8-Constants!$D$16</f>
        <v>11&gt;=11</v>
      </c>
      <c r="AP368" s="33"/>
      <c r="AQ368" s="33" t="b" cm="1">
        <f t="array" ref="AQ368">NOT(OR(InfinityNorm(Z368:AC369)&gt;=Constants!$D$8-Constants!$D$16,InfinityNorm(AJ368:AM369)&gt;=Constants!$D$10-Constants!$D$16))</f>
        <v>0</v>
      </c>
      <c r="AR368" s="33"/>
      <c r="AS368" s="40">
        <f t="shared" ref="AS368" si="112">IF(AQ368,1,0)</f>
        <v>0</v>
      </c>
      <c r="AT368" s="1"/>
      <c r="AU368" s="1"/>
      <c r="AW368" s="1"/>
      <c r="AX368" s="1"/>
      <c r="AY368" s="1"/>
    </row>
    <row r="369" spans="2:51" ht="18" customHeight="1" x14ac:dyDescent="0.3">
      <c r="B369" s="33"/>
      <c r="C369" s="5" cm="1">
        <f t="array" ref="C369:F369">PRNG_rnd_poly(4,B368*2+1,Constants!$D$8)</f>
        <v>5</v>
      </c>
      <c r="D369" s="5">
        <v>-1</v>
      </c>
      <c r="E369" s="5">
        <v>10</v>
      </c>
      <c r="F369" s="5">
        <v>-2</v>
      </c>
      <c r="G369" s="6"/>
      <c r="H369" s="5">
        <v>11</v>
      </c>
      <c r="I369" s="5">
        <v>-22</v>
      </c>
      <c r="J369" s="5">
        <v>-13</v>
      </c>
      <c r="K369" s="5">
        <v>-11</v>
      </c>
      <c r="L369" s="6"/>
      <c r="M369" s="5" cm="1">
        <f t="array" ref="M369:P369">decompose_poly(H369:K369,$E$3,2*Constants!$D$10,"high")</f>
        <v>1</v>
      </c>
      <c r="N369" s="5">
        <v>2</v>
      </c>
      <c r="O369" s="5">
        <v>2</v>
      </c>
      <c r="P369" s="5">
        <v>2</v>
      </c>
      <c r="Q369" s="6"/>
      <c r="R369" s="11" t="str" cm="1">
        <f t="array" ref="R369">mm3_hash($V$3&amp;_xlfn.TEXTJOIN(",",TRUE,M368:P369))</f>
        <v>5F393322</v>
      </c>
      <c r="S369" s="6"/>
      <c r="T369" s="6"/>
      <c r="U369" s="6"/>
      <c r="V369" s="6"/>
      <c r="W369" s="6"/>
      <c r="X369" s="6"/>
      <c r="Y369" s="6"/>
      <c r="Z369" s="5" cm="1">
        <f t="array" ref="Z369:AC369">polyadd(C369:F369,polymultdiv($F$11:$I$11,_xlfn.ANCHORARRAY(U368),_xlfn.ANCHORARRAY($J$3),$E$3),$E$3)</f>
        <v>6</v>
      </c>
      <c r="AA369" s="5">
        <v>-1</v>
      </c>
      <c r="AB369" s="5">
        <v>11</v>
      </c>
      <c r="AC369" s="5">
        <v>-4</v>
      </c>
      <c r="AD369" s="6"/>
      <c r="AE369" s="5" cm="1">
        <f t="array" ref="AE369:AH369">polysub(H369:K369,polymultdiv(_xlfn.ANCHORARRAY(U368),$F$15:$I$15,_xlfn.ANCHORARRAY($J$3),$E$3),$E$3)</f>
        <v>12</v>
      </c>
      <c r="AF369" s="5">
        <v>-21</v>
      </c>
      <c r="AG369" s="5">
        <v>-14</v>
      </c>
      <c r="AH369" s="5">
        <v>-12</v>
      </c>
      <c r="AI369" s="6"/>
      <c r="AJ369" s="5" cm="1">
        <f t="array" ref="AJ369:AM369">decompose_poly(_xlfn.ANCHORARRAY(AE369),$E$3,2*Constants!$D$10,"low")</f>
        <v>-8</v>
      </c>
      <c r="AK369" s="5">
        <v>0</v>
      </c>
      <c r="AL369" s="5">
        <v>7</v>
      </c>
      <c r="AM369" s="5">
        <v>9</v>
      </c>
      <c r="AO369" s="33" t="str" cm="1">
        <f t="array" ref="AO369">InfinityNorm(AJ368:AM369)&amp;"&gt;="&amp;Constants!$D$10-Constants!$D$16</f>
        <v>9&gt;=8</v>
      </c>
      <c r="AP369" s="33"/>
      <c r="AQ369" s="33"/>
      <c r="AR369" s="33"/>
      <c r="AS369" s="40"/>
      <c r="AT369" s="1"/>
      <c r="AU369" s="1"/>
      <c r="AW369" s="1"/>
      <c r="AX369" s="1"/>
      <c r="AY369" s="1"/>
    </row>
    <row r="370" spans="2:51" ht="18" customHeight="1" x14ac:dyDescent="0.3">
      <c r="AT370" s="1"/>
      <c r="AU370" s="1"/>
      <c r="AW370" s="1"/>
      <c r="AX370" s="1"/>
      <c r="AY370" s="1"/>
    </row>
    <row r="371" spans="2:51" ht="18" customHeight="1" x14ac:dyDescent="0.3">
      <c r="B371" s="33">
        <v>115</v>
      </c>
      <c r="C371" s="5" cm="1">
        <f t="array" ref="C371:F371">PRNG_rnd_poly(4,B371*2,Constants!$D$8)</f>
        <v>-5</v>
      </c>
      <c r="D371" s="5">
        <v>-11</v>
      </c>
      <c r="E371" s="5">
        <v>9</v>
      </c>
      <c r="F371" s="5">
        <v>3</v>
      </c>
      <c r="G371" s="6"/>
      <c r="H371" s="5" cm="1">
        <f t="array" ref="H371:K372">poly_mv_mult_div($F$6:$I$6,$K$6:$N$6,$F$7:$I$7,$K$7:$N$7,C371:F371,C372:F372,_xlfn.ANCHORARRAY($J$3),$E$3)</f>
        <v>-17</v>
      </c>
      <c r="I371" s="5">
        <v>-9</v>
      </c>
      <c r="J371" s="5">
        <v>-2</v>
      </c>
      <c r="K371" s="5">
        <v>19</v>
      </c>
      <c r="L371" s="6"/>
      <c r="M371" s="5" cm="1">
        <f t="array" ref="M371:P371">decompose_poly(H371:K371,$E$3,2*Constants!$D$10,"high")</f>
        <v>2</v>
      </c>
      <c r="N371" s="5">
        <v>0</v>
      </c>
      <c r="O371" s="5">
        <v>0</v>
      </c>
      <c r="P371" s="5">
        <v>1</v>
      </c>
      <c r="Q371" s="6"/>
      <c r="R371" s="33" t="s">
        <v>14</v>
      </c>
      <c r="S371" s="33"/>
      <c r="T371" s="6"/>
      <c r="U371" s="5" cm="1">
        <f t="array" ref="U371:X371">SampleInBall(4,2,R372)</f>
        <v>0</v>
      </c>
      <c r="V371" s="5">
        <v>0</v>
      </c>
      <c r="W371" s="5">
        <v>-1</v>
      </c>
      <c r="X371" s="5">
        <v>1</v>
      </c>
      <c r="Y371" s="6"/>
      <c r="Z371" s="5" cm="1">
        <f t="array" ref="Z371:AC371">polyadd(C371:F371,polymultdiv($F$10:$I$10,_xlfn.ANCHORARRAY(U371),_xlfn.ANCHORARRAY($J$3),$E$3),$E$3)</f>
        <v>-6</v>
      </c>
      <c r="AA371" s="5">
        <v>-11</v>
      </c>
      <c r="AB371" s="5">
        <v>9</v>
      </c>
      <c r="AC371" s="5">
        <v>2</v>
      </c>
      <c r="AD371" s="6"/>
      <c r="AE371" s="5" cm="1">
        <f t="array" ref="AE371:AH371">polysub(H371:K371,polymultdiv(_xlfn.ANCHORARRAY(U371),$F$14:$I$14,_xlfn.ANCHORARRAY($J$3),$E$3),$E$3)</f>
        <v>-19</v>
      </c>
      <c r="AF371" s="5">
        <v>-8</v>
      </c>
      <c r="AG371" s="5">
        <v>-1</v>
      </c>
      <c r="AH371" s="5">
        <v>17</v>
      </c>
      <c r="AI371" s="6"/>
      <c r="AJ371" s="5" cm="1">
        <f t="array" ref="AJ371:AM371">decompose_poly(_xlfn.ANCHORARRAY(AE371),$E$3,2*Constants!$D$10,"low")</f>
        <v>2</v>
      </c>
      <c r="AK371" s="5">
        <v>-8</v>
      </c>
      <c r="AL371" s="5">
        <v>-1</v>
      </c>
      <c r="AM371" s="5">
        <v>-3</v>
      </c>
      <c r="AO371" s="33" t="str" cm="1">
        <f t="array" ref="AO371">InfinityNorm(Z371:AC372)&amp;"&gt;="&amp;Constants!$D$8-Constants!$D$16</f>
        <v>14&gt;=11</v>
      </c>
      <c r="AP371" s="33"/>
      <c r="AQ371" s="33" t="b" cm="1">
        <f t="array" ref="AQ371">NOT(OR(InfinityNorm(Z371:AC372)&gt;=Constants!$D$8-Constants!$D$16,InfinityNorm(AJ371:AM372)&gt;=Constants!$D$10-Constants!$D$16))</f>
        <v>0</v>
      </c>
      <c r="AR371" s="33"/>
      <c r="AS371" s="40">
        <f t="shared" ref="AS371" si="113">IF(AQ371,1,0)</f>
        <v>0</v>
      </c>
      <c r="AT371" s="1"/>
      <c r="AU371" s="1"/>
      <c r="AW371" s="1"/>
      <c r="AX371" s="1"/>
      <c r="AY371" s="1"/>
    </row>
    <row r="372" spans="2:51" ht="18" customHeight="1" x14ac:dyDescent="0.3">
      <c r="B372" s="33"/>
      <c r="C372" s="5" cm="1">
        <f t="array" ref="C372:F372">PRNG_rnd_poly(4,B371*2+1,Constants!$D$8)</f>
        <v>-5</v>
      </c>
      <c r="D372" s="5">
        <v>-12</v>
      </c>
      <c r="E372" s="5">
        <v>-10</v>
      </c>
      <c r="F372" s="5">
        <v>-6</v>
      </c>
      <c r="G372" s="6"/>
      <c r="H372" s="5">
        <v>0</v>
      </c>
      <c r="I372" s="5">
        <v>-9</v>
      </c>
      <c r="J372" s="5">
        <v>-21</v>
      </c>
      <c r="K372" s="5">
        <v>22</v>
      </c>
      <c r="L372" s="6"/>
      <c r="M372" s="5" cm="1">
        <f t="array" ref="M372:P372">decompose_poly(H372:K372,$E$3,2*Constants!$D$10,"high")</f>
        <v>0</v>
      </c>
      <c r="N372" s="5">
        <v>0</v>
      </c>
      <c r="O372" s="5">
        <v>2</v>
      </c>
      <c r="P372" s="5">
        <v>1</v>
      </c>
      <c r="Q372" s="6"/>
      <c r="R372" s="11" t="str" cm="1">
        <f t="array" ref="R372">mm3_hash($V$3&amp;_xlfn.TEXTJOIN(",",TRUE,M371:P372))</f>
        <v>AEB3BCD4</v>
      </c>
      <c r="S372" s="6"/>
      <c r="T372" s="6"/>
      <c r="U372" s="6"/>
      <c r="V372" s="6"/>
      <c r="W372" s="6"/>
      <c r="X372" s="6"/>
      <c r="Y372" s="6"/>
      <c r="Z372" s="5" cm="1">
        <f t="array" ref="Z372:AC372">polyadd(C372:F372,polymultdiv($F$11:$I$11,_xlfn.ANCHORARRAY(U371),_xlfn.ANCHORARRAY($J$3),$E$3),$E$3)</f>
        <v>-5</v>
      </c>
      <c r="AA372" s="5">
        <v>-14</v>
      </c>
      <c r="AB372" s="5">
        <v>-9</v>
      </c>
      <c r="AC372" s="5">
        <v>-7</v>
      </c>
      <c r="AD372" s="6"/>
      <c r="AE372" s="5" cm="1">
        <f t="array" ref="AE372:AH372">polysub(H372:K372,polymultdiv(_xlfn.ANCHORARRAY(U371),$F$15:$I$15,_xlfn.ANCHORARRAY($J$3),$E$3),$E$3)</f>
        <v>-1</v>
      </c>
      <c r="AF372" s="5">
        <v>-9</v>
      </c>
      <c r="AG372" s="5">
        <v>-22</v>
      </c>
      <c r="AH372" s="5">
        <v>22</v>
      </c>
      <c r="AI372" s="6"/>
      <c r="AJ372" s="5" cm="1">
        <f t="array" ref="AJ372:AM372">decompose_poly(_xlfn.ANCHORARRAY(AE372),$E$3,2*Constants!$D$10,"low")</f>
        <v>-1</v>
      </c>
      <c r="AK372" s="5">
        <v>-9</v>
      </c>
      <c r="AL372" s="5">
        <v>-1</v>
      </c>
      <c r="AM372" s="5">
        <v>2</v>
      </c>
      <c r="AO372" s="33" t="str" cm="1">
        <f t="array" ref="AO372">InfinityNorm(AJ371:AM372)&amp;"&gt;="&amp;Constants!$D$10-Constants!$D$16</f>
        <v>9&gt;=8</v>
      </c>
      <c r="AP372" s="33"/>
      <c r="AQ372" s="33"/>
      <c r="AR372" s="33"/>
      <c r="AS372" s="40"/>
      <c r="AT372" s="1"/>
      <c r="AU372" s="1"/>
      <c r="AW372" s="1"/>
      <c r="AX372" s="1"/>
      <c r="AY372" s="1"/>
    </row>
    <row r="373" spans="2:51" ht="18" customHeight="1" x14ac:dyDescent="0.3">
      <c r="AT373" s="1"/>
      <c r="AU373" s="1"/>
      <c r="AW373" s="1"/>
      <c r="AX373" s="1"/>
      <c r="AY373" s="1"/>
    </row>
    <row r="374" spans="2:51" ht="18" customHeight="1" x14ac:dyDescent="0.3">
      <c r="B374" s="33">
        <v>116</v>
      </c>
      <c r="C374" s="5" cm="1">
        <f t="array" ref="C374:F374">PRNG_rnd_poly(4,B374*2,Constants!$D$8)</f>
        <v>0</v>
      </c>
      <c r="D374" s="5">
        <v>0</v>
      </c>
      <c r="E374" s="5">
        <v>9</v>
      </c>
      <c r="F374" s="5">
        <v>-12</v>
      </c>
      <c r="G374" s="6"/>
      <c r="H374" s="5" cm="1">
        <f t="array" ref="H374:K375">poly_mv_mult_div($F$6:$I$6,$K$6:$N$6,$F$7:$I$7,$K$7:$N$7,C374:F374,C375:F375,_xlfn.ANCHORARRAY($J$3),$E$3)</f>
        <v>10</v>
      </c>
      <c r="I374" s="5">
        <v>18</v>
      </c>
      <c r="J374" s="5">
        <v>-14</v>
      </c>
      <c r="K374" s="5">
        <v>-29</v>
      </c>
      <c r="L374" s="6"/>
      <c r="M374" s="5" cm="1">
        <f t="array" ref="M374:P374">decompose_poly(H374:K374,$E$3,2*Constants!$D$10,"high")</f>
        <v>0</v>
      </c>
      <c r="N374" s="5">
        <v>1</v>
      </c>
      <c r="O374" s="5">
        <v>2</v>
      </c>
      <c r="P374" s="5">
        <v>2</v>
      </c>
      <c r="Q374" s="6"/>
      <c r="R374" s="33" t="s">
        <v>14</v>
      </c>
      <c r="S374" s="33"/>
      <c r="T374" s="6"/>
      <c r="U374" s="5" cm="1">
        <f t="array" ref="U374:X374">SampleInBall(4,2,R375)</f>
        <v>0</v>
      </c>
      <c r="V374" s="5">
        <v>1</v>
      </c>
      <c r="W374" s="5">
        <v>-1</v>
      </c>
      <c r="X374" s="5">
        <v>0</v>
      </c>
      <c r="Y374" s="6"/>
      <c r="Z374" s="5" cm="1">
        <f t="array" ref="Z374:AC374">polyadd(C374:F374,polymultdiv($F$10:$I$10,_xlfn.ANCHORARRAY(U374),_xlfn.ANCHORARRAY($J$3),$E$3),$E$3)</f>
        <v>0</v>
      </c>
      <c r="AA374" s="5">
        <v>0</v>
      </c>
      <c r="AB374" s="5">
        <v>10</v>
      </c>
      <c r="AC374" s="5">
        <v>-13</v>
      </c>
      <c r="AD374" s="6"/>
      <c r="AE374" s="5" cm="1">
        <f t="array" ref="AE374:AH374">polysub(H374:K374,polymultdiv(_xlfn.ANCHORARRAY(U374),$F$14:$I$14,_xlfn.ANCHORARRAY($J$3),$E$3),$E$3)</f>
        <v>9</v>
      </c>
      <c r="AF374" s="5">
        <v>17</v>
      </c>
      <c r="AG374" s="5">
        <v>-12</v>
      </c>
      <c r="AH374" s="5">
        <v>30</v>
      </c>
      <c r="AI374" s="6"/>
      <c r="AJ374" s="5" cm="1">
        <f t="array" ref="AJ374:AM374">decompose_poly(_xlfn.ANCHORARRAY(AE374),$E$3,2*Constants!$D$10,"low")</f>
        <v>9</v>
      </c>
      <c r="AK374" s="5">
        <v>-3</v>
      </c>
      <c r="AL374" s="5">
        <v>9</v>
      </c>
      <c r="AM374" s="5">
        <v>10</v>
      </c>
      <c r="AO374" s="33" t="str" cm="1">
        <f t="array" ref="AO374">InfinityNorm(Z374:AC375)&amp;"&gt;="&amp;Constants!$D$8-Constants!$D$16</f>
        <v>13&gt;=11</v>
      </c>
      <c r="AP374" s="33"/>
      <c r="AQ374" s="33" t="b" cm="1">
        <f t="array" ref="AQ374">NOT(OR(InfinityNorm(Z374:AC375)&gt;=Constants!$D$8-Constants!$D$16,InfinityNorm(AJ374:AM375)&gt;=Constants!$D$10-Constants!$D$16))</f>
        <v>0</v>
      </c>
      <c r="AR374" s="33"/>
      <c r="AS374" s="40">
        <f t="shared" ref="AS374" si="114">IF(AQ374,1,0)</f>
        <v>0</v>
      </c>
      <c r="AT374" s="1"/>
      <c r="AU374" s="1"/>
      <c r="AW374" s="1"/>
      <c r="AX374" s="1"/>
      <c r="AY374" s="1"/>
    </row>
    <row r="375" spans="2:51" ht="18" customHeight="1" x14ac:dyDescent="0.3">
      <c r="B375" s="33"/>
      <c r="C375" s="5" cm="1">
        <f t="array" ref="C375:F375">PRNG_rnd_poly(4,B374*2+1,Constants!$D$8)</f>
        <v>-2</v>
      </c>
      <c r="D375" s="5">
        <v>-10</v>
      </c>
      <c r="E375" s="5">
        <v>-3</v>
      </c>
      <c r="F375" s="5">
        <v>9</v>
      </c>
      <c r="G375" s="6"/>
      <c r="H375" s="5">
        <v>-16</v>
      </c>
      <c r="I375" s="5">
        <v>13</v>
      </c>
      <c r="J375" s="5">
        <v>11</v>
      </c>
      <c r="K375" s="5">
        <v>-3</v>
      </c>
      <c r="L375" s="6"/>
      <c r="M375" s="5" cm="1">
        <f t="array" ref="M375:P375">decompose_poly(H375:K375,$E$3,2*Constants!$D$10,"high")</f>
        <v>2</v>
      </c>
      <c r="N375" s="5">
        <v>1</v>
      </c>
      <c r="O375" s="5">
        <v>1</v>
      </c>
      <c r="P375" s="5">
        <v>0</v>
      </c>
      <c r="Q375" s="6"/>
      <c r="R375" s="11" t="str" cm="1">
        <f t="array" ref="R375">mm3_hash($V$3&amp;_xlfn.TEXTJOIN(",",TRUE,M374:P375))</f>
        <v>F7C629B3</v>
      </c>
      <c r="S375" s="6"/>
      <c r="T375" s="6"/>
      <c r="U375" s="6"/>
      <c r="V375" s="6"/>
      <c r="W375" s="6"/>
      <c r="X375" s="6"/>
      <c r="Y375" s="6"/>
      <c r="Z375" s="5" cm="1">
        <f t="array" ref="Z375:AC375">polyadd(C375:F375,polymultdiv($F$11:$I$11,_xlfn.ANCHORARRAY(U374),_xlfn.ANCHORARRAY($J$3),$E$3),$E$3)</f>
        <v>0</v>
      </c>
      <c r="AA375" s="5">
        <v>-11</v>
      </c>
      <c r="AB375" s="5">
        <v>-2</v>
      </c>
      <c r="AC375" s="5">
        <v>9</v>
      </c>
      <c r="AD375" s="6"/>
      <c r="AE375" s="5" cm="1">
        <f t="array" ref="AE375:AH375">polysub(H375:K375,polymultdiv(_xlfn.ANCHORARRAY(U374),$F$15:$I$15,_xlfn.ANCHORARRAY($J$3),$E$3),$E$3)</f>
        <v>-16</v>
      </c>
      <c r="AF375" s="5">
        <v>14</v>
      </c>
      <c r="AG375" s="5">
        <v>11</v>
      </c>
      <c r="AH375" s="5">
        <v>-4</v>
      </c>
      <c r="AI375" s="6"/>
      <c r="AJ375" s="5" cm="1">
        <f t="array" ref="AJ375:AM375">decompose_poly(_xlfn.ANCHORARRAY(AE375),$E$3,2*Constants!$D$10,"low")</f>
        <v>5</v>
      </c>
      <c r="AK375" s="5">
        <v>-6</v>
      </c>
      <c r="AL375" s="5">
        <v>-9</v>
      </c>
      <c r="AM375" s="5">
        <v>-4</v>
      </c>
      <c r="AO375" s="33" t="str" cm="1">
        <f t="array" ref="AO375">InfinityNorm(AJ374:AM375)&amp;"&gt;="&amp;Constants!$D$10-Constants!$D$16</f>
        <v>10&gt;=8</v>
      </c>
      <c r="AP375" s="33"/>
      <c r="AQ375" s="33"/>
      <c r="AR375" s="33"/>
      <c r="AS375" s="40"/>
      <c r="AT375" s="1"/>
      <c r="AU375" s="1"/>
      <c r="AW375" s="1"/>
      <c r="AX375" s="1"/>
      <c r="AY375" s="1"/>
    </row>
    <row r="376" spans="2:51" ht="18" customHeight="1" x14ac:dyDescent="0.3">
      <c r="AT376" s="1"/>
      <c r="AU376" s="1"/>
      <c r="AW376" s="1"/>
      <c r="AX376" s="1"/>
      <c r="AY376" s="1"/>
    </row>
    <row r="377" spans="2:51" ht="18" customHeight="1" x14ac:dyDescent="0.3">
      <c r="B377" s="33">
        <v>117</v>
      </c>
      <c r="C377" s="5" cm="1">
        <f t="array" ref="C377:F377">PRNG_rnd_poly(4,B377*2,Constants!$D$8)</f>
        <v>7</v>
      </c>
      <c r="D377" s="5">
        <v>4</v>
      </c>
      <c r="E377" s="5">
        <v>-10</v>
      </c>
      <c r="F377" s="5">
        <v>6</v>
      </c>
      <c r="G377" s="6"/>
      <c r="H377" s="5" cm="1">
        <f t="array" ref="H377:K378">poly_mv_mult_div($F$6:$I$6,$K$6:$N$6,$F$7:$I$7,$K$7:$N$7,C377:F377,C378:F378,_xlfn.ANCHORARRAY($J$3),$E$3)</f>
        <v>22</v>
      </c>
      <c r="I377" s="5">
        <v>-4</v>
      </c>
      <c r="J377" s="5">
        <v>13</v>
      </c>
      <c r="K377" s="5">
        <v>2</v>
      </c>
      <c r="L377" s="6"/>
      <c r="M377" s="5" cm="1">
        <f t="array" ref="M377:P377">decompose_poly(H377:K377,$E$3,2*Constants!$D$10,"high")</f>
        <v>1</v>
      </c>
      <c r="N377" s="5">
        <v>0</v>
      </c>
      <c r="O377" s="5">
        <v>1</v>
      </c>
      <c r="P377" s="5">
        <v>0</v>
      </c>
      <c r="Q377" s="6"/>
      <c r="R377" s="33" t="s">
        <v>14</v>
      </c>
      <c r="S377" s="33"/>
      <c r="T377" s="6"/>
      <c r="U377" s="5" cm="1">
        <f t="array" ref="U377:X377">SampleInBall(4,2,R378)</f>
        <v>0</v>
      </c>
      <c r="V377" s="5">
        <v>-1</v>
      </c>
      <c r="W377" s="5">
        <v>0</v>
      </c>
      <c r="X377" s="5">
        <v>1</v>
      </c>
      <c r="Y377" s="6"/>
      <c r="Z377" s="5" cm="1">
        <f t="array" ref="Z377:AC377">polyadd(C377:F377,polymultdiv($F$10:$I$10,_xlfn.ANCHORARRAY(U377),_xlfn.ANCHORARRAY($J$3),$E$3),$E$3)</f>
        <v>6</v>
      </c>
      <c r="AA377" s="5">
        <v>4</v>
      </c>
      <c r="AB377" s="5">
        <v>-11</v>
      </c>
      <c r="AC377" s="5">
        <v>6</v>
      </c>
      <c r="AD377" s="6"/>
      <c r="AE377" s="5" cm="1">
        <f t="array" ref="AE377:AH377">polysub(H377:K377,polymultdiv(_xlfn.ANCHORARRAY(U377),$F$14:$I$14,_xlfn.ANCHORARRAY($J$3),$E$3),$E$3)</f>
        <v>21</v>
      </c>
      <c r="AF377" s="5">
        <v>-2</v>
      </c>
      <c r="AG377" s="5">
        <v>12</v>
      </c>
      <c r="AH377" s="5">
        <v>2</v>
      </c>
      <c r="AI377" s="6"/>
      <c r="AJ377" s="5" cm="1">
        <f t="array" ref="AJ377:AM377">decompose_poly(_xlfn.ANCHORARRAY(AE377),$E$3,2*Constants!$D$10,"low")</f>
        <v>1</v>
      </c>
      <c r="AK377" s="5">
        <v>-2</v>
      </c>
      <c r="AL377" s="5">
        <v>-8</v>
      </c>
      <c r="AM377" s="5">
        <v>2</v>
      </c>
      <c r="AO377" s="33" t="str" cm="1">
        <f t="array" ref="AO377">InfinityNorm(Z377:AC378)&amp;"&gt;="&amp;Constants!$D$8-Constants!$D$16</f>
        <v>12&gt;=11</v>
      </c>
      <c r="AP377" s="33"/>
      <c r="AQ377" s="33" t="b" cm="1">
        <f t="array" ref="AQ377">NOT(OR(InfinityNorm(Z377:AC378)&gt;=Constants!$D$8-Constants!$D$16,InfinityNorm(AJ377:AM378)&gt;=Constants!$D$10-Constants!$D$16))</f>
        <v>0</v>
      </c>
      <c r="AR377" s="33"/>
      <c r="AS377" s="40">
        <f t="shared" ref="AS377" si="115">IF(AQ377,1,0)</f>
        <v>0</v>
      </c>
      <c r="AT377" s="1"/>
      <c r="AU377" s="1"/>
      <c r="AW377" s="1"/>
      <c r="AX377" s="1"/>
      <c r="AY377" s="1"/>
    </row>
    <row r="378" spans="2:51" ht="18" customHeight="1" x14ac:dyDescent="0.3">
      <c r="B378" s="33"/>
      <c r="C378" s="5" cm="1">
        <f t="array" ref="C378:F378">PRNG_rnd_poly(4,B377*2+1,Constants!$D$8)</f>
        <v>-4</v>
      </c>
      <c r="D378" s="5">
        <v>-9</v>
      </c>
      <c r="E378" s="5">
        <v>12</v>
      </c>
      <c r="F378" s="5">
        <v>1</v>
      </c>
      <c r="G378" s="6"/>
      <c r="H378" s="5">
        <v>17</v>
      </c>
      <c r="I378" s="5">
        <v>13</v>
      </c>
      <c r="J378" s="5">
        <v>25</v>
      </c>
      <c r="K378" s="5">
        <v>-19</v>
      </c>
      <c r="L378" s="6"/>
      <c r="M378" s="5" cm="1">
        <f t="array" ref="M378:P378">decompose_poly(H378:K378,$E$3,2*Constants!$D$10,"high")</f>
        <v>1</v>
      </c>
      <c r="N378" s="5">
        <v>1</v>
      </c>
      <c r="O378" s="5">
        <v>1</v>
      </c>
      <c r="P378" s="5">
        <v>2</v>
      </c>
      <c r="Q378" s="6"/>
      <c r="R378" s="11" t="str" cm="1">
        <f t="array" ref="R378">mm3_hash($V$3&amp;_xlfn.TEXTJOIN(",",TRUE,M377:P378))</f>
        <v>825F7AE0</v>
      </c>
      <c r="S378" s="6"/>
      <c r="T378" s="6"/>
      <c r="U378" s="6"/>
      <c r="V378" s="6"/>
      <c r="W378" s="6"/>
      <c r="X378" s="6"/>
      <c r="Y378" s="6"/>
      <c r="Z378" s="5" cm="1">
        <f t="array" ref="Z378:AC378">polyadd(C378:F378,polymultdiv($F$11:$I$11,_xlfn.ANCHORARRAY(U377),_xlfn.ANCHORARRAY($J$3),$E$3),$E$3)</f>
        <v>-6</v>
      </c>
      <c r="AA378" s="5">
        <v>-10</v>
      </c>
      <c r="AB378" s="5">
        <v>12</v>
      </c>
      <c r="AC378" s="5">
        <v>0</v>
      </c>
      <c r="AD378" s="6"/>
      <c r="AE378" s="5" cm="1">
        <f t="array" ref="AE378:AH378">polysub(H378:K378,polymultdiv(_xlfn.ANCHORARRAY(U377),$F$15:$I$15,_xlfn.ANCHORARRAY($J$3),$E$3),$E$3)</f>
        <v>16</v>
      </c>
      <c r="AF378" s="5">
        <v>12</v>
      </c>
      <c r="AG378" s="5">
        <v>24</v>
      </c>
      <c r="AH378" s="5">
        <v>-18</v>
      </c>
      <c r="AI378" s="6"/>
      <c r="AJ378" s="5" cm="1">
        <f t="array" ref="AJ378:AM378">decompose_poly(_xlfn.ANCHORARRAY(AE378),$E$3,2*Constants!$D$10,"low")</f>
        <v>-4</v>
      </c>
      <c r="AK378" s="5">
        <v>-8</v>
      </c>
      <c r="AL378" s="5">
        <v>4</v>
      </c>
      <c r="AM378" s="5">
        <v>3</v>
      </c>
      <c r="AO378" s="33" t="str" cm="1">
        <f t="array" ref="AO378">InfinityNorm(AJ377:AM378)&amp;"&gt;="&amp;Constants!$D$10-Constants!$D$16</f>
        <v>8&gt;=8</v>
      </c>
      <c r="AP378" s="33"/>
      <c r="AQ378" s="33"/>
      <c r="AR378" s="33"/>
      <c r="AS378" s="40"/>
      <c r="AT378" s="1"/>
      <c r="AU378" s="1"/>
      <c r="AW378" s="1"/>
      <c r="AX378" s="1"/>
      <c r="AY378" s="1"/>
    </row>
    <row r="379" spans="2:51" ht="18" customHeight="1" x14ac:dyDescent="0.3">
      <c r="AT379" s="1"/>
      <c r="AU379" s="1"/>
      <c r="AW379" s="1"/>
      <c r="AX379" s="1"/>
      <c r="AY379" s="1"/>
    </row>
    <row r="380" spans="2:51" ht="18" customHeight="1" x14ac:dyDescent="0.3">
      <c r="B380" s="33">
        <v>118</v>
      </c>
      <c r="C380" s="5" cm="1">
        <f t="array" ref="C380:F380">PRNG_rnd_poly(4,B380*2,Constants!$D$8)</f>
        <v>12</v>
      </c>
      <c r="D380" s="5">
        <v>-1</v>
      </c>
      <c r="E380" s="5">
        <v>10</v>
      </c>
      <c r="F380" s="5">
        <v>9</v>
      </c>
      <c r="G380" s="6"/>
      <c r="H380" s="5" cm="1">
        <f t="array" ref="H380:K381">poly_mv_mult_div($F$6:$I$6,$K$6:$N$6,$F$7:$I$7,$K$7:$N$7,C380:F380,C381:F381,_xlfn.ANCHORARRAY($J$3),$E$3)</f>
        <v>-7</v>
      </c>
      <c r="I380" s="5">
        <v>25</v>
      </c>
      <c r="J380" s="5">
        <v>-28</v>
      </c>
      <c r="K380" s="5">
        <v>-21</v>
      </c>
      <c r="L380" s="6"/>
      <c r="M380" s="5" cm="1">
        <f t="array" ref="M380:P380">decompose_poly(H380:K380,$E$3,2*Constants!$D$10,"high")</f>
        <v>0</v>
      </c>
      <c r="N380" s="5">
        <v>1</v>
      </c>
      <c r="O380" s="5">
        <v>2</v>
      </c>
      <c r="P380" s="5">
        <v>2</v>
      </c>
      <c r="Q380" s="6"/>
      <c r="R380" s="33" t="s">
        <v>14</v>
      </c>
      <c r="S380" s="33"/>
      <c r="T380" s="6"/>
      <c r="U380" s="5" cm="1">
        <f t="array" ref="U380:X380">SampleInBall(4,2,R381)</f>
        <v>1</v>
      </c>
      <c r="V380" s="5">
        <v>-1</v>
      </c>
      <c r="W380" s="5">
        <v>0</v>
      </c>
      <c r="X380" s="5">
        <v>0</v>
      </c>
      <c r="Y380" s="6"/>
      <c r="Z380" s="5" cm="1">
        <f t="array" ref="Z380:AC380">polyadd(C380:F380,polymultdiv($F$10:$I$10,_xlfn.ANCHORARRAY(U380),_xlfn.ANCHORARRAY($J$3),$E$3),$E$3)</f>
        <v>12</v>
      </c>
      <c r="AA380" s="5">
        <v>0</v>
      </c>
      <c r="AB380" s="5">
        <v>9</v>
      </c>
      <c r="AC380" s="5">
        <v>9</v>
      </c>
      <c r="AD380" s="6"/>
      <c r="AE380" s="5" cm="1">
        <f t="array" ref="AE380:AH380">polysub(H380:K380,polymultdiv(_xlfn.ANCHORARRAY(U380),$F$14:$I$14,_xlfn.ANCHORARRAY($J$3),$E$3),$E$3)</f>
        <v>-8</v>
      </c>
      <c r="AF380" s="5">
        <v>27</v>
      </c>
      <c r="AG380" s="5">
        <v>-30</v>
      </c>
      <c r="AH380" s="5">
        <v>-20</v>
      </c>
      <c r="AI380" s="6"/>
      <c r="AJ380" s="5" cm="1">
        <f t="array" ref="AJ380:AM380">decompose_poly(_xlfn.ANCHORARRAY(AE380),$E$3,2*Constants!$D$10,"low")</f>
        <v>-8</v>
      </c>
      <c r="AK380" s="5">
        <v>7</v>
      </c>
      <c r="AL380" s="5">
        <v>-9</v>
      </c>
      <c r="AM380" s="5">
        <v>1</v>
      </c>
      <c r="AO380" s="33" t="str" cm="1">
        <f t="array" ref="AO380">InfinityNorm(Z380:AC381)&amp;"&gt;="&amp;Constants!$D$8-Constants!$D$16</f>
        <v>12&gt;=11</v>
      </c>
      <c r="AP380" s="33"/>
      <c r="AQ380" s="33" t="b" cm="1">
        <f t="array" ref="AQ380">NOT(OR(InfinityNorm(Z380:AC381)&gt;=Constants!$D$8-Constants!$D$16,InfinityNorm(AJ380:AM381)&gt;=Constants!$D$10-Constants!$D$16))</f>
        <v>0</v>
      </c>
      <c r="AR380" s="33"/>
      <c r="AS380" s="40">
        <f t="shared" ref="AS380" si="116">IF(AQ380,1,0)</f>
        <v>0</v>
      </c>
      <c r="AT380" s="1"/>
      <c r="AU380" s="1"/>
      <c r="AW380" s="1"/>
      <c r="AX380" s="1"/>
      <c r="AY380" s="1"/>
    </row>
    <row r="381" spans="2:51" ht="18" customHeight="1" x14ac:dyDescent="0.3">
      <c r="B381" s="33"/>
      <c r="C381" s="5" cm="1">
        <f t="array" ref="C381:F381">PRNG_rnd_poly(4,B380*2+1,Constants!$D$8)</f>
        <v>-5</v>
      </c>
      <c r="D381" s="5">
        <v>-9</v>
      </c>
      <c r="E381" s="5">
        <v>-7</v>
      </c>
      <c r="F381" s="5">
        <v>8</v>
      </c>
      <c r="G381" s="6"/>
      <c r="H381" s="5">
        <v>4</v>
      </c>
      <c r="I381" s="5">
        <v>14</v>
      </c>
      <c r="J381" s="5">
        <v>-9</v>
      </c>
      <c r="K381" s="5">
        <v>-26</v>
      </c>
      <c r="L381" s="6"/>
      <c r="M381" s="5" cm="1">
        <f t="array" ref="M381:P381">decompose_poly(H381:K381,$E$3,2*Constants!$D$10,"high")</f>
        <v>0</v>
      </c>
      <c r="N381" s="5">
        <v>1</v>
      </c>
      <c r="O381" s="5">
        <v>0</v>
      </c>
      <c r="P381" s="5">
        <v>2</v>
      </c>
      <c r="Q381" s="6"/>
      <c r="R381" s="11" t="str" cm="1">
        <f t="array" ref="R381">mm3_hash($V$3&amp;_xlfn.TEXTJOIN(",",TRUE,M380:P381))</f>
        <v>99B16062</v>
      </c>
      <c r="S381" s="6"/>
      <c r="T381" s="6"/>
      <c r="U381" s="6"/>
      <c r="V381" s="6"/>
      <c r="W381" s="6"/>
      <c r="X381" s="6"/>
      <c r="Y381" s="6"/>
      <c r="Z381" s="5" cm="1">
        <f t="array" ref="Z381:AC381">polyadd(C381:F381,polymultdiv($F$11:$I$11,_xlfn.ANCHORARRAY(U380),_xlfn.ANCHORARRAY($J$3),$E$3),$E$3)</f>
        <v>-6</v>
      </c>
      <c r="AA381" s="5">
        <v>-8</v>
      </c>
      <c r="AB381" s="5">
        <v>-7</v>
      </c>
      <c r="AC381" s="5">
        <v>6</v>
      </c>
      <c r="AD381" s="6"/>
      <c r="AE381" s="5" cm="1">
        <f t="array" ref="AE381:AH381">polysub(H381:K381,polymultdiv(_xlfn.ANCHORARRAY(U380),$F$15:$I$15,_xlfn.ANCHORARRAY($J$3),$E$3),$E$3)</f>
        <v>5</v>
      </c>
      <c r="AF381" s="5">
        <v>14</v>
      </c>
      <c r="AG381" s="5">
        <v>-10</v>
      </c>
      <c r="AH381" s="5">
        <v>-26</v>
      </c>
      <c r="AI381" s="6"/>
      <c r="AJ381" s="5" cm="1">
        <f t="array" ref="AJ381:AM381">decompose_poly(_xlfn.ANCHORARRAY(AE381),$E$3,2*Constants!$D$10,"low")</f>
        <v>5</v>
      </c>
      <c r="AK381" s="5">
        <v>-6</v>
      </c>
      <c r="AL381" s="5">
        <v>-10</v>
      </c>
      <c r="AM381" s="5">
        <v>-5</v>
      </c>
      <c r="AO381" s="33" t="str" cm="1">
        <f t="array" ref="AO381">InfinityNorm(AJ380:AM381)&amp;"&gt;="&amp;Constants!$D$10-Constants!$D$16</f>
        <v>10&gt;=8</v>
      </c>
      <c r="AP381" s="33"/>
      <c r="AQ381" s="33"/>
      <c r="AR381" s="33"/>
      <c r="AS381" s="40"/>
      <c r="AT381" s="1"/>
      <c r="AU381" s="1"/>
      <c r="AW381" s="1"/>
      <c r="AX381" s="1"/>
      <c r="AY381" s="1"/>
    </row>
    <row r="382" spans="2:51" ht="18" customHeight="1" x14ac:dyDescent="0.3">
      <c r="AT382" s="1"/>
      <c r="AU382" s="1"/>
      <c r="AW382" s="1"/>
      <c r="AX382" s="1"/>
      <c r="AY382" s="1"/>
    </row>
    <row r="383" spans="2:51" ht="18" customHeight="1" x14ac:dyDescent="0.3">
      <c r="B383" s="33">
        <v>119</v>
      </c>
      <c r="C383" s="5" cm="1">
        <f t="array" ref="C383:F383">PRNG_rnd_poly(4,B383*2,Constants!$D$8)</f>
        <v>2</v>
      </c>
      <c r="D383" s="5">
        <v>8</v>
      </c>
      <c r="E383" s="5">
        <v>-1</v>
      </c>
      <c r="F383" s="5">
        <v>10</v>
      </c>
      <c r="G383" s="6"/>
      <c r="H383" s="5" cm="1">
        <f t="array" ref="H383:K384">poly_mv_mult_div($F$6:$I$6,$K$6:$N$6,$F$7:$I$7,$K$7:$N$7,C383:F383,C384:F384,_xlfn.ANCHORARRAY($J$3),$E$3)</f>
        <v>3</v>
      </c>
      <c r="I383" s="5">
        <v>-5</v>
      </c>
      <c r="J383" s="5">
        <v>15</v>
      </c>
      <c r="K383" s="5">
        <v>1</v>
      </c>
      <c r="L383" s="6"/>
      <c r="M383" s="5" cm="1">
        <f t="array" ref="M383:P383">decompose_poly(H383:K383,$E$3,2*Constants!$D$10,"high")</f>
        <v>0</v>
      </c>
      <c r="N383" s="5">
        <v>0</v>
      </c>
      <c r="O383" s="5">
        <v>1</v>
      </c>
      <c r="P383" s="5">
        <v>0</v>
      </c>
      <c r="Q383" s="6"/>
      <c r="R383" s="33" t="s">
        <v>14</v>
      </c>
      <c r="S383" s="33"/>
      <c r="T383" s="6"/>
      <c r="U383" s="5" cm="1">
        <f t="array" ref="U383:X383">SampleInBall(4,2,R384)</f>
        <v>0</v>
      </c>
      <c r="V383" s="5">
        <v>0</v>
      </c>
      <c r="W383" s="5">
        <v>1</v>
      </c>
      <c r="X383" s="5">
        <v>1</v>
      </c>
      <c r="Y383" s="6"/>
      <c r="Z383" s="5" cm="1">
        <f t="array" ref="Z383:AC383">polyadd(C383:F383,polymultdiv($F$10:$I$10,_xlfn.ANCHORARRAY(U383),_xlfn.ANCHORARRAY($J$3),$E$3),$E$3)</f>
        <v>1</v>
      </c>
      <c r="AA383" s="5">
        <v>8</v>
      </c>
      <c r="AB383" s="5">
        <v>-1</v>
      </c>
      <c r="AC383" s="5">
        <v>11</v>
      </c>
      <c r="AD383" s="6"/>
      <c r="AE383" s="5" cm="1">
        <f t="array" ref="AE383:AH383">polysub(H383:K383,polymultdiv(_xlfn.ANCHORARRAY(U383),$F$14:$I$14,_xlfn.ANCHORARRAY($J$3),$E$3),$E$3)</f>
        <v>3</v>
      </c>
      <c r="AF383" s="5">
        <v>-4</v>
      </c>
      <c r="AG383" s="5">
        <v>14</v>
      </c>
      <c r="AH383" s="5">
        <v>1</v>
      </c>
      <c r="AI383" s="6"/>
      <c r="AJ383" s="5" cm="1">
        <f t="array" ref="AJ383:AM383">decompose_poly(_xlfn.ANCHORARRAY(AE383),$E$3,2*Constants!$D$10,"low")</f>
        <v>3</v>
      </c>
      <c r="AK383" s="5">
        <v>-4</v>
      </c>
      <c r="AL383" s="5">
        <v>-6</v>
      </c>
      <c r="AM383" s="5">
        <v>1</v>
      </c>
      <c r="AO383" s="33" t="str" cm="1">
        <f t="array" ref="AO383">InfinityNorm(Z383:AC384)&amp;"&gt;="&amp;Constants!$D$8-Constants!$D$16</f>
        <v>13&gt;=11</v>
      </c>
      <c r="AP383" s="33"/>
      <c r="AQ383" s="33" t="b" cm="1">
        <f t="array" ref="AQ383">NOT(OR(InfinityNorm(Z383:AC384)&gt;=Constants!$D$8-Constants!$D$16,InfinityNorm(AJ383:AM384)&gt;=Constants!$D$10-Constants!$D$16))</f>
        <v>0</v>
      </c>
      <c r="AR383" s="33"/>
      <c r="AS383" s="40">
        <f t="shared" ref="AS383" si="117">IF(AQ383,1,0)</f>
        <v>0</v>
      </c>
      <c r="AT383" s="1"/>
      <c r="AU383" s="1"/>
      <c r="AW383" s="1"/>
      <c r="AX383" s="1"/>
      <c r="AY383" s="1"/>
    </row>
    <row r="384" spans="2:51" ht="18" customHeight="1" x14ac:dyDescent="0.3">
      <c r="B384" s="33"/>
      <c r="C384" s="5" cm="1">
        <f t="array" ref="C384:F384">PRNG_rnd_poly(4,B383*2+1,Constants!$D$8)</f>
        <v>9</v>
      </c>
      <c r="D384" s="5">
        <v>-2</v>
      </c>
      <c r="E384" s="5">
        <v>12</v>
      </c>
      <c r="F384" s="5">
        <v>-2</v>
      </c>
      <c r="G384" s="6"/>
      <c r="H384" s="5">
        <v>-29</v>
      </c>
      <c r="I384" s="5">
        <v>-16</v>
      </c>
      <c r="J384" s="5">
        <v>21</v>
      </c>
      <c r="K384" s="5">
        <v>25</v>
      </c>
      <c r="L384" s="6"/>
      <c r="M384" s="5" cm="1">
        <f t="array" ref="M384:P384">decompose_poly(H384:K384,$E$3,2*Constants!$D$10,"high")</f>
        <v>2</v>
      </c>
      <c r="N384" s="5">
        <v>2</v>
      </c>
      <c r="O384" s="5">
        <v>1</v>
      </c>
      <c r="P384" s="5">
        <v>1</v>
      </c>
      <c r="Q384" s="6"/>
      <c r="R384" s="11" t="str" cm="1">
        <f t="array" ref="R384">mm3_hash($V$3&amp;_xlfn.TEXTJOIN(",",TRUE,M383:P384))</f>
        <v>480B50B7</v>
      </c>
      <c r="S384" s="6"/>
      <c r="T384" s="6"/>
      <c r="U384" s="6"/>
      <c r="V384" s="6"/>
      <c r="W384" s="6"/>
      <c r="X384" s="6"/>
      <c r="Y384" s="6"/>
      <c r="Z384" s="5" cm="1">
        <f t="array" ref="Z384:AC384">polyadd(C384:F384,polymultdiv($F$11:$I$11,_xlfn.ANCHORARRAY(U383),_xlfn.ANCHORARRAY($J$3),$E$3),$E$3)</f>
        <v>7</v>
      </c>
      <c r="AA384" s="5">
        <v>-2</v>
      </c>
      <c r="AB384" s="5">
        <v>13</v>
      </c>
      <c r="AC384" s="5">
        <v>-1</v>
      </c>
      <c r="AD384" s="6"/>
      <c r="AE384" s="5" cm="1">
        <f t="array" ref="AE384:AH384">polysub(H384:K384,polymultdiv(_xlfn.ANCHORARRAY(U383),$F$15:$I$15,_xlfn.ANCHORARRAY($J$3),$E$3),$E$3)</f>
        <v>-30</v>
      </c>
      <c r="AF384" s="5">
        <v>-16</v>
      </c>
      <c r="AG384" s="5">
        <v>22</v>
      </c>
      <c r="AH384" s="5">
        <v>27</v>
      </c>
      <c r="AI384" s="6"/>
      <c r="AJ384" s="5" cm="1">
        <f t="array" ref="AJ384:AM384">decompose_poly(_xlfn.ANCHORARRAY(AE384),$E$3,2*Constants!$D$10,"low")</f>
        <v>-9</v>
      </c>
      <c r="AK384" s="5">
        <v>5</v>
      </c>
      <c r="AL384" s="5">
        <v>2</v>
      </c>
      <c r="AM384" s="5">
        <v>7</v>
      </c>
      <c r="AO384" s="33" t="str" cm="1">
        <f t="array" ref="AO384">InfinityNorm(AJ383:AM384)&amp;"&gt;="&amp;Constants!$D$10-Constants!$D$16</f>
        <v>9&gt;=8</v>
      </c>
      <c r="AP384" s="33"/>
      <c r="AQ384" s="33"/>
      <c r="AR384" s="33"/>
      <c r="AS384" s="40"/>
      <c r="AT384" s="1"/>
      <c r="AU384" s="1"/>
      <c r="AW384" s="1"/>
      <c r="AX384" s="1"/>
      <c r="AY384" s="1"/>
    </row>
    <row r="385" spans="2:51" ht="18" customHeight="1" x14ac:dyDescent="0.3">
      <c r="AT385" s="1"/>
      <c r="AU385" s="1"/>
      <c r="AW385" s="1"/>
      <c r="AX385" s="1"/>
      <c r="AY385" s="1"/>
    </row>
    <row r="386" spans="2:51" ht="18" customHeight="1" x14ac:dyDescent="0.3">
      <c r="B386" s="33">
        <v>120</v>
      </c>
      <c r="C386" s="5" cm="1">
        <f t="array" ref="C386:F386">PRNG_rnd_poly(4,B386*2,Constants!$D$8)</f>
        <v>2</v>
      </c>
      <c r="D386" s="5">
        <v>12</v>
      </c>
      <c r="E386" s="5">
        <v>-5</v>
      </c>
      <c r="F386" s="5">
        <v>-11</v>
      </c>
      <c r="G386" s="6"/>
      <c r="H386" s="5" cm="1">
        <f t="array" ref="H386:K387">poly_mv_mult_div($F$6:$I$6,$K$6:$N$6,$F$7:$I$7,$K$7:$N$7,C386:F386,C387:F387,_xlfn.ANCHORARRAY($J$3),$E$3)</f>
        <v>22</v>
      </c>
      <c r="I386" s="5">
        <v>2</v>
      </c>
      <c r="J386" s="5">
        <v>7</v>
      </c>
      <c r="K386" s="5">
        <v>-5</v>
      </c>
      <c r="L386" s="6"/>
      <c r="M386" s="5" cm="1">
        <f t="array" ref="M386:P386">decompose_poly(H386:K386,$E$3,2*Constants!$D$10,"high")</f>
        <v>1</v>
      </c>
      <c r="N386" s="5">
        <v>0</v>
      </c>
      <c r="O386" s="5">
        <v>0</v>
      </c>
      <c r="P386" s="5">
        <v>0</v>
      </c>
      <c r="Q386" s="6"/>
      <c r="R386" s="33" t="s">
        <v>14</v>
      </c>
      <c r="S386" s="33"/>
      <c r="T386" s="6"/>
      <c r="U386" s="5" cm="1">
        <f t="array" ref="U386:X386">SampleInBall(4,2,R387)</f>
        <v>1</v>
      </c>
      <c r="V386" s="5">
        <v>0</v>
      </c>
      <c r="W386" s="5">
        <v>1</v>
      </c>
      <c r="X386" s="5">
        <v>0</v>
      </c>
      <c r="Y386" s="6"/>
      <c r="Z386" s="5" cm="1">
        <f t="array" ref="Z386:AC386">polyadd(C386:F386,polymultdiv($F$10:$I$10,_xlfn.ANCHORARRAY(U386),_xlfn.ANCHORARRAY($J$3),$E$3),$E$3)</f>
        <v>2</v>
      </c>
      <c r="AA386" s="5">
        <v>13</v>
      </c>
      <c r="AB386" s="5">
        <v>-5</v>
      </c>
      <c r="AC386" s="5">
        <v>-10</v>
      </c>
      <c r="AD386" s="6"/>
      <c r="AE386" s="5" cm="1">
        <f t="array" ref="AE386:AH386">polysub(H386:K386,polymultdiv(_xlfn.ANCHORARRAY(U386),$F$14:$I$14,_xlfn.ANCHORARRAY($J$3),$E$3),$E$3)</f>
        <v>22</v>
      </c>
      <c r="AF386" s="5">
        <v>3</v>
      </c>
      <c r="AG386" s="5">
        <v>5</v>
      </c>
      <c r="AH386" s="5">
        <v>-4</v>
      </c>
      <c r="AI386" s="6"/>
      <c r="AJ386" s="5" cm="1">
        <f t="array" ref="AJ386:AM386">decompose_poly(_xlfn.ANCHORARRAY(AE386),$E$3,2*Constants!$D$10,"low")</f>
        <v>2</v>
      </c>
      <c r="AK386" s="5">
        <v>3</v>
      </c>
      <c r="AL386" s="5">
        <v>5</v>
      </c>
      <c r="AM386" s="5">
        <v>-4</v>
      </c>
      <c r="AO386" s="33" t="str" cm="1">
        <f t="array" ref="AO386">InfinityNorm(Z386:AC387)&amp;"&gt;="&amp;Constants!$D$8-Constants!$D$16</f>
        <v>13&gt;=11</v>
      </c>
      <c r="AP386" s="33"/>
      <c r="AQ386" s="33" t="b" cm="1">
        <f t="array" ref="AQ386">NOT(OR(InfinityNorm(Z386:AC387)&gt;=Constants!$D$8-Constants!$D$16,InfinityNorm(AJ386:AM387)&gt;=Constants!$D$10-Constants!$D$16))</f>
        <v>0</v>
      </c>
      <c r="AR386" s="33"/>
      <c r="AS386" s="40">
        <f t="shared" ref="AS386" si="118">IF(AQ386,1,0)</f>
        <v>0</v>
      </c>
      <c r="AT386" s="1"/>
      <c r="AU386" s="1"/>
      <c r="AW386" s="1"/>
      <c r="AX386" s="1"/>
      <c r="AY386" s="1"/>
    </row>
    <row r="387" spans="2:51" ht="18" customHeight="1" x14ac:dyDescent="0.3">
      <c r="B387" s="33"/>
      <c r="C387" s="5" cm="1">
        <f t="array" ref="C387:F387">PRNG_rnd_poly(4,B386*2+1,Constants!$D$8)</f>
        <v>5</v>
      </c>
      <c r="D387" s="5">
        <v>-5</v>
      </c>
      <c r="E387" s="5">
        <v>7</v>
      </c>
      <c r="F387" s="5">
        <v>-6</v>
      </c>
      <c r="G387" s="6"/>
      <c r="H387" s="5">
        <v>16</v>
      </c>
      <c r="I387" s="5">
        <v>28</v>
      </c>
      <c r="J387" s="5">
        <v>13</v>
      </c>
      <c r="K387" s="5">
        <v>25</v>
      </c>
      <c r="L387" s="6"/>
      <c r="M387" s="5" cm="1">
        <f t="array" ref="M387:P387">decompose_poly(H387:K387,$E$3,2*Constants!$D$10,"high")</f>
        <v>1</v>
      </c>
      <c r="N387" s="5">
        <v>1</v>
      </c>
      <c r="O387" s="5">
        <v>1</v>
      </c>
      <c r="P387" s="5">
        <v>1</v>
      </c>
      <c r="Q387" s="6"/>
      <c r="R387" s="11" t="str" cm="1">
        <f t="array" ref="R387">mm3_hash($V$3&amp;_xlfn.TEXTJOIN(",",TRUE,M386:P387))</f>
        <v>B07871B0</v>
      </c>
      <c r="S387" s="6"/>
      <c r="T387" s="6"/>
      <c r="U387" s="6"/>
      <c r="V387" s="6"/>
      <c r="W387" s="6"/>
      <c r="X387" s="6"/>
      <c r="Y387" s="6"/>
      <c r="Z387" s="5" cm="1">
        <f t="array" ref="Z387:AC387">polyadd(C387:F387,polymultdiv($F$11:$I$11,_xlfn.ANCHORARRAY(U386),_xlfn.ANCHORARRAY($J$3),$E$3),$E$3)</f>
        <v>4</v>
      </c>
      <c r="AA387" s="5">
        <v>-3</v>
      </c>
      <c r="AB387" s="5">
        <v>8</v>
      </c>
      <c r="AC387" s="5">
        <v>-6</v>
      </c>
      <c r="AD387" s="6"/>
      <c r="AE387" s="5" cm="1">
        <f t="array" ref="AE387:AH387">polysub(H387:K387,polymultdiv(_xlfn.ANCHORARRAY(U386),$F$15:$I$15,_xlfn.ANCHORARRAY($J$3),$E$3),$E$3)</f>
        <v>17</v>
      </c>
      <c r="AF387" s="5">
        <v>29</v>
      </c>
      <c r="AG387" s="5">
        <v>14</v>
      </c>
      <c r="AH387" s="5">
        <v>26</v>
      </c>
      <c r="AI387" s="6"/>
      <c r="AJ387" s="5" cm="1">
        <f t="array" ref="AJ387:AM387">decompose_poly(_xlfn.ANCHORARRAY(AE387),$E$3,2*Constants!$D$10,"low")</f>
        <v>-3</v>
      </c>
      <c r="AK387" s="5">
        <v>9</v>
      </c>
      <c r="AL387" s="5">
        <v>-6</v>
      </c>
      <c r="AM387" s="5">
        <v>6</v>
      </c>
      <c r="AO387" s="33" t="str" cm="1">
        <f t="array" ref="AO387">InfinityNorm(AJ386:AM387)&amp;"&gt;="&amp;Constants!$D$10-Constants!$D$16</f>
        <v>9&gt;=8</v>
      </c>
      <c r="AP387" s="33"/>
      <c r="AQ387" s="33"/>
      <c r="AR387" s="33"/>
      <c r="AS387" s="40"/>
      <c r="AT387" s="1"/>
      <c r="AU387" s="1"/>
      <c r="AW387" s="1"/>
      <c r="AX387" s="1"/>
      <c r="AY387" s="1"/>
    </row>
    <row r="388" spans="2:51" ht="18" customHeight="1" x14ac:dyDescent="0.3">
      <c r="AT388" s="1"/>
      <c r="AU388" s="1"/>
      <c r="AW388" s="1"/>
      <c r="AX388" s="1"/>
      <c r="AY388" s="1"/>
    </row>
    <row r="389" spans="2:51" ht="18" customHeight="1" x14ac:dyDescent="0.3">
      <c r="B389" s="33">
        <v>121</v>
      </c>
      <c r="C389" s="5" cm="1">
        <f t="array" ref="C389:F389">PRNG_rnd_poly(4,B389*2,Constants!$D$8)</f>
        <v>11</v>
      </c>
      <c r="D389" s="5">
        <v>6</v>
      </c>
      <c r="E389" s="5">
        <v>2</v>
      </c>
      <c r="F389" s="5">
        <v>-10</v>
      </c>
      <c r="G389" s="6"/>
      <c r="H389" s="5" cm="1">
        <f t="array" ref="H389:K390">poly_mv_mult_div($F$6:$I$6,$K$6:$N$6,$F$7:$I$7,$K$7:$N$7,C389:F389,C390:F390,_xlfn.ANCHORARRAY($J$3),$E$3)</f>
        <v>-18</v>
      </c>
      <c r="I389" s="5">
        <v>-1</v>
      </c>
      <c r="J389" s="5">
        <v>-25</v>
      </c>
      <c r="K389" s="5">
        <v>13</v>
      </c>
      <c r="L389" s="6"/>
      <c r="M389" s="5" cm="1">
        <f t="array" ref="M389:P389">decompose_poly(H389:K389,$E$3,2*Constants!$D$10,"high")</f>
        <v>2</v>
      </c>
      <c r="N389" s="5">
        <v>0</v>
      </c>
      <c r="O389" s="5">
        <v>2</v>
      </c>
      <c r="P389" s="5">
        <v>1</v>
      </c>
      <c r="Q389" s="6"/>
      <c r="R389" s="33" t="s">
        <v>14</v>
      </c>
      <c r="S389" s="33"/>
      <c r="T389" s="6"/>
      <c r="U389" s="5" cm="1">
        <f t="array" ref="U389:X389">SampleInBall(4,2,R390)</f>
        <v>1</v>
      </c>
      <c r="V389" s="5">
        <v>0</v>
      </c>
      <c r="W389" s="5">
        <v>-1</v>
      </c>
      <c r="X389" s="5">
        <v>0</v>
      </c>
      <c r="Y389" s="6"/>
      <c r="Z389" s="5" cm="1">
        <f t="array" ref="Z389:AC389">polyadd(C389:F389,polymultdiv($F$10:$I$10,_xlfn.ANCHORARRAY(U389),_xlfn.ANCHORARRAY($J$3),$E$3),$E$3)</f>
        <v>11</v>
      </c>
      <c r="AA389" s="5">
        <v>7</v>
      </c>
      <c r="AB389" s="5">
        <v>2</v>
      </c>
      <c r="AC389" s="5">
        <v>-11</v>
      </c>
      <c r="AD389" s="6"/>
      <c r="AE389" s="5" cm="1">
        <f t="array" ref="AE389:AH389">polysub(H389:K389,polymultdiv(_xlfn.ANCHORARRAY(U389),$F$14:$I$14,_xlfn.ANCHORARRAY($J$3),$E$3),$E$3)</f>
        <v>-20</v>
      </c>
      <c r="AF389" s="5">
        <v>0</v>
      </c>
      <c r="AG389" s="5">
        <v>-25</v>
      </c>
      <c r="AH389" s="5">
        <v>12</v>
      </c>
      <c r="AI389" s="6"/>
      <c r="AJ389" s="5" cm="1">
        <f t="array" ref="AJ389:AM389">decompose_poly(_xlfn.ANCHORARRAY(AE389),$E$3,2*Constants!$D$10,"low")</f>
        <v>1</v>
      </c>
      <c r="AK389" s="5">
        <v>0</v>
      </c>
      <c r="AL389" s="5">
        <v>-4</v>
      </c>
      <c r="AM389" s="5">
        <v>-8</v>
      </c>
      <c r="AO389" s="33" t="str" cm="1">
        <f t="array" ref="AO389">InfinityNorm(Z389:AC390)&amp;"&gt;="&amp;Constants!$D$8-Constants!$D$16</f>
        <v>12&gt;=11</v>
      </c>
      <c r="AP389" s="33"/>
      <c r="AQ389" s="33" t="b" cm="1">
        <f t="array" ref="AQ389">NOT(OR(InfinityNorm(Z389:AC390)&gt;=Constants!$D$8-Constants!$D$16,InfinityNorm(AJ389:AM390)&gt;=Constants!$D$10-Constants!$D$16))</f>
        <v>0</v>
      </c>
      <c r="AR389" s="33"/>
      <c r="AS389" s="40">
        <f t="shared" ref="AS389" si="119">IF(AQ389,1,0)</f>
        <v>0</v>
      </c>
      <c r="AT389" s="1"/>
      <c r="AU389" s="1"/>
      <c r="AW389" s="1"/>
      <c r="AX389" s="1"/>
      <c r="AY389" s="1"/>
    </row>
    <row r="390" spans="2:51" ht="18" customHeight="1" x14ac:dyDescent="0.3">
      <c r="B390" s="33"/>
      <c r="C390" s="5" cm="1">
        <f t="array" ref="C390:F390">PRNG_rnd_poly(4,B389*2+1,Constants!$D$8)</f>
        <v>8</v>
      </c>
      <c r="D390" s="5">
        <v>12</v>
      </c>
      <c r="E390" s="5">
        <v>-3</v>
      </c>
      <c r="F390" s="5">
        <v>-10</v>
      </c>
      <c r="G390" s="6"/>
      <c r="H390" s="5">
        <v>17</v>
      </c>
      <c r="I390" s="5">
        <v>24</v>
      </c>
      <c r="J390" s="5">
        <v>2</v>
      </c>
      <c r="K390" s="5">
        <v>-26</v>
      </c>
      <c r="L390" s="6"/>
      <c r="M390" s="5" cm="1">
        <f t="array" ref="M390:P390">decompose_poly(H390:K390,$E$3,2*Constants!$D$10,"high")</f>
        <v>1</v>
      </c>
      <c r="N390" s="5">
        <v>1</v>
      </c>
      <c r="O390" s="5">
        <v>0</v>
      </c>
      <c r="P390" s="5">
        <v>2</v>
      </c>
      <c r="Q390" s="6"/>
      <c r="R390" s="11" t="str" cm="1">
        <f t="array" ref="R390">mm3_hash($V$3&amp;_xlfn.TEXTJOIN(",",TRUE,M389:P390))</f>
        <v>9FFB80B2</v>
      </c>
      <c r="S390" s="6"/>
      <c r="T390" s="6"/>
      <c r="U390" s="6"/>
      <c r="V390" s="6"/>
      <c r="W390" s="6"/>
      <c r="X390" s="6"/>
      <c r="Y390" s="6"/>
      <c r="Z390" s="5" cm="1">
        <f t="array" ref="Z390:AC390">polyadd(C390:F390,polymultdiv($F$11:$I$11,_xlfn.ANCHORARRAY(U389),_xlfn.ANCHORARRAY($J$3),$E$3),$E$3)</f>
        <v>9</v>
      </c>
      <c r="AA390" s="5">
        <v>12</v>
      </c>
      <c r="AB390" s="5">
        <v>-2</v>
      </c>
      <c r="AC390" s="5">
        <v>-12</v>
      </c>
      <c r="AD390" s="6"/>
      <c r="AE390" s="5" cm="1">
        <f t="array" ref="AE390:AH390">polysub(H390:K390,polymultdiv(_xlfn.ANCHORARRAY(U389),$F$15:$I$15,_xlfn.ANCHORARRAY($J$3),$E$3),$E$3)</f>
        <v>18</v>
      </c>
      <c r="AF390" s="5">
        <v>25</v>
      </c>
      <c r="AG390" s="5">
        <v>1</v>
      </c>
      <c r="AH390" s="5">
        <v>-27</v>
      </c>
      <c r="AI390" s="6"/>
      <c r="AJ390" s="5" cm="1">
        <f t="array" ref="AJ390:AM390">decompose_poly(_xlfn.ANCHORARRAY(AE390),$E$3,2*Constants!$D$10,"low")</f>
        <v>-2</v>
      </c>
      <c r="AK390" s="5">
        <v>5</v>
      </c>
      <c r="AL390" s="5">
        <v>1</v>
      </c>
      <c r="AM390" s="5">
        <v>-6</v>
      </c>
      <c r="AO390" s="33" t="str" cm="1">
        <f t="array" ref="AO390">InfinityNorm(AJ389:AM390)&amp;"&gt;="&amp;Constants!$D$10-Constants!$D$16</f>
        <v>8&gt;=8</v>
      </c>
      <c r="AP390" s="33"/>
      <c r="AQ390" s="33"/>
      <c r="AR390" s="33"/>
      <c r="AS390" s="40"/>
      <c r="AT390" s="1"/>
      <c r="AU390" s="1"/>
      <c r="AW390" s="1"/>
      <c r="AX390" s="1"/>
      <c r="AY390" s="1"/>
    </row>
    <row r="391" spans="2:51" ht="18" customHeight="1" x14ac:dyDescent="0.3">
      <c r="AT391" s="1"/>
      <c r="AU391" s="1"/>
      <c r="AW391" s="1"/>
      <c r="AX391" s="1"/>
      <c r="AY391" s="1"/>
    </row>
    <row r="392" spans="2:51" ht="18" customHeight="1" x14ac:dyDescent="0.3">
      <c r="B392" s="33">
        <v>122</v>
      </c>
      <c r="C392" s="5" cm="1">
        <f t="array" ref="C392:F392">PRNG_rnd_poly(4,B392*2,Constants!$D$8)</f>
        <v>-8</v>
      </c>
      <c r="D392" s="5">
        <v>8</v>
      </c>
      <c r="E392" s="5">
        <v>-9</v>
      </c>
      <c r="F392" s="5">
        <v>-6</v>
      </c>
      <c r="G392" s="6"/>
      <c r="H392" s="5" cm="1">
        <f t="array" ref="H392:K393">poly_mv_mult_div($F$6:$I$6,$K$6:$N$6,$F$7:$I$7,$K$7:$N$7,C392:F392,C393:F393,_xlfn.ANCHORARRAY($J$3),$E$3)</f>
        <v>7</v>
      </c>
      <c r="I392" s="5">
        <v>-4</v>
      </c>
      <c r="J392" s="5">
        <v>7</v>
      </c>
      <c r="K392" s="5">
        <v>17</v>
      </c>
      <c r="L392" s="6"/>
      <c r="M392" s="5" cm="1">
        <f t="array" ref="M392:P392">decompose_poly(H392:K392,$E$3,2*Constants!$D$10,"high")</f>
        <v>0</v>
      </c>
      <c r="N392" s="5">
        <v>0</v>
      </c>
      <c r="O392" s="5">
        <v>0</v>
      </c>
      <c r="P392" s="5">
        <v>1</v>
      </c>
      <c r="Q392" s="6"/>
      <c r="R392" s="33" t="s">
        <v>14</v>
      </c>
      <c r="S392" s="33"/>
      <c r="T392" s="6"/>
      <c r="U392" s="5" cm="1">
        <f t="array" ref="U392:X392">SampleInBall(4,2,R393)</f>
        <v>0</v>
      </c>
      <c r="V392" s="5">
        <v>1</v>
      </c>
      <c r="W392" s="5">
        <v>0</v>
      </c>
      <c r="X392" s="5">
        <v>-1</v>
      </c>
      <c r="Y392" s="6"/>
      <c r="Z392" s="5" cm="1">
        <f t="array" ref="Z392:AC392">polyadd(C392:F392,polymultdiv($F$10:$I$10,_xlfn.ANCHORARRAY(U392),_xlfn.ANCHORARRAY($J$3),$E$3),$E$3)</f>
        <v>-7</v>
      </c>
      <c r="AA392" s="5">
        <v>8</v>
      </c>
      <c r="AB392" s="5">
        <v>-8</v>
      </c>
      <c r="AC392" s="5">
        <v>-6</v>
      </c>
      <c r="AD392" s="6"/>
      <c r="AE392" s="5" cm="1">
        <f t="array" ref="AE392:AH392">polysub(H392:K392,polymultdiv(_xlfn.ANCHORARRAY(U392),$F$14:$I$14,_xlfn.ANCHORARRAY($J$3),$E$3),$E$3)</f>
        <v>8</v>
      </c>
      <c r="AF392" s="5">
        <v>-6</v>
      </c>
      <c r="AG392" s="5">
        <v>8</v>
      </c>
      <c r="AH392" s="5">
        <v>17</v>
      </c>
      <c r="AI392" s="6"/>
      <c r="AJ392" s="5" cm="1">
        <f t="array" ref="AJ392:AM392">decompose_poly(_xlfn.ANCHORARRAY(AE392),$E$3,2*Constants!$D$10,"low")</f>
        <v>8</v>
      </c>
      <c r="AK392" s="5">
        <v>-6</v>
      </c>
      <c r="AL392" s="5">
        <v>8</v>
      </c>
      <c r="AM392" s="5">
        <v>-3</v>
      </c>
      <c r="AO392" s="33" t="str" cm="1">
        <f t="array" ref="AO392">InfinityNorm(Z392:AC393)&amp;"&gt;="&amp;Constants!$D$8-Constants!$D$16</f>
        <v>11&gt;=11</v>
      </c>
      <c r="AP392" s="33"/>
      <c r="AQ392" s="33" t="b" cm="1">
        <f t="array" ref="AQ392">NOT(OR(InfinityNorm(Z392:AC393)&gt;=Constants!$D$8-Constants!$D$16,InfinityNorm(AJ392:AM393)&gt;=Constants!$D$10-Constants!$D$16))</f>
        <v>0</v>
      </c>
      <c r="AR392" s="33"/>
      <c r="AS392" s="40">
        <f t="shared" ref="AS392" si="120">IF(AQ392,1,0)</f>
        <v>0</v>
      </c>
      <c r="AT392" s="1"/>
      <c r="AU392" s="1"/>
      <c r="AW392" s="1"/>
      <c r="AX392" s="1"/>
      <c r="AY392" s="1"/>
    </row>
    <row r="393" spans="2:51" ht="18" customHeight="1" x14ac:dyDescent="0.3">
      <c r="B393" s="33"/>
      <c r="C393" s="5" cm="1">
        <f t="array" ref="C393:F393">PRNG_rnd_poly(4,B392*2+1,Constants!$D$8)</f>
        <v>-1</v>
      </c>
      <c r="D393" s="5">
        <v>-5</v>
      </c>
      <c r="E393" s="5">
        <v>11</v>
      </c>
      <c r="F393" s="5">
        <v>-2</v>
      </c>
      <c r="G393" s="6"/>
      <c r="H393" s="5">
        <v>-25</v>
      </c>
      <c r="I393" s="5">
        <v>-4</v>
      </c>
      <c r="J393" s="5">
        <v>-11</v>
      </c>
      <c r="K393" s="5">
        <v>-27</v>
      </c>
      <c r="L393" s="6"/>
      <c r="M393" s="5" cm="1">
        <f t="array" ref="M393:P393">decompose_poly(H393:K393,$E$3,2*Constants!$D$10,"high")</f>
        <v>2</v>
      </c>
      <c r="N393" s="5">
        <v>0</v>
      </c>
      <c r="O393" s="5">
        <v>2</v>
      </c>
      <c r="P393" s="5">
        <v>2</v>
      </c>
      <c r="Q393" s="6"/>
      <c r="R393" s="11" t="str" cm="1">
        <f t="array" ref="R393">mm3_hash($V$3&amp;_xlfn.TEXTJOIN(",",TRUE,M392:P393))</f>
        <v>80E130CE</v>
      </c>
      <c r="S393" s="6"/>
      <c r="T393" s="6"/>
      <c r="U393" s="6"/>
      <c r="V393" s="6"/>
      <c r="W393" s="6"/>
      <c r="X393" s="6"/>
      <c r="Y393" s="6"/>
      <c r="Z393" s="5" cm="1">
        <f t="array" ref="Z393:AC393">polyadd(C393:F393,polymultdiv($F$11:$I$11,_xlfn.ANCHORARRAY(U392),_xlfn.ANCHORARRAY($J$3),$E$3),$E$3)</f>
        <v>1</v>
      </c>
      <c r="AA393" s="5">
        <v>-4</v>
      </c>
      <c r="AB393" s="5">
        <v>11</v>
      </c>
      <c r="AC393" s="5">
        <v>-1</v>
      </c>
      <c r="AD393" s="6"/>
      <c r="AE393" s="5" cm="1">
        <f t="array" ref="AE393:AH393">polysub(H393:K393,polymultdiv(_xlfn.ANCHORARRAY(U392),$F$15:$I$15,_xlfn.ANCHORARRAY($J$3),$E$3),$E$3)</f>
        <v>-24</v>
      </c>
      <c r="AF393" s="5">
        <v>-3</v>
      </c>
      <c r="AG393" s="5">
        <v>-10</v>
      </c>
      <c r="AH393" s="5">
        <v>-28</v>
      </c>
      <c r="AI393" s="6"/>
      <c r="AJ393" s="5" cm="1">
        <f t="array" ref="AJ393:AM393">decompose_poly(_xlfn.ANCHORARRAY(AE393),$E$3,2*Constants!$D$10,"low")</f>
        <v>-3</v>
      </c>
      <c r="AK393" s="5">
        <v>-3</v>
      </c>
      <c r="AL393" s="5">
        <v>-10</v>
      </c>
      <c r="AM393" s="5">
        <v>-7</v>
      </c>
      <c r="AO393" s="33" t="str" cm="1">
        <f t="array" ref="AO393">InfinityNorm(AJ392:AM393)&amp;"&gt;="&amp;Constants!$D$10-Constants!$D$16</f>
        <v>10&gt;=8</v>
      </c>
      <c r="AP393" s="33"/>
      <c r="AQ393" s="33"/>
      <c r="AR393" s="33"/>
      <c r="AS393" s="40"/>
      <c r="AT393" s="1"/>
      <c r="AU393" s="1"/>
      <c r="AW393" s="1"/>
      <c r="AX393" s="1"/>
      <c r="AY393" s="1"/>
    </row>
    <row r="394" spans="2:51" ht="18" customHeight="1" x14ac:dyDescent="0.3">
      <c r="AT394" s="1"/>
      <c r="AU394" s="1"/>
      <c r="AW394" s="1"/>
      <c r="AX394" s="1"/>
      <c r="AY394" s="1"/>
    </row>
    <row r="395" spans="2:51" ht="18" customHeight="1" x14ac:dyDescent="0.3">
      <c r="B395" s="33">
        <v>123</v>
      </c>
      <c r="C395" s="5" cm="1">
        <f t="array" ref="C395:F395">PRNG_rnd_poly(4,B395*2,Constants!$D$8)</f>
        <v>-11</v>
      </c>
      <c r="D395" s="5">
        <v>-5</v>
      </c>
      <c r="E395" s="5">
        <v>-4</v>
      </c>
      <c r="F395" s="5">
        <v>-9</v>
      </c>
      <c r="G395" s="6"/>
      <c r="H395" s="5" cm="1">
        <f t="array" ref="H395:K396">poly_mv_mult_div($F$6:$I$6,$K$6:$N$6,$F$7:$I$7,$K$7:$N$7,C395:F395,C396:F396,_xlfn.ANCHORARRAY($J$3),$E$3)</f>
        <v>24</v>
      </c>
      <c r="I395" s="5">
        <v>30</v>
      </c>
      <c r="J395" s="5">
        <v>-12</v>
      </c>
      <c r="K395" s="5">
        <v>-29</v>
      </c>
      <c r="L395" s="6"/>
      <c r="M395" s="5" cm="1">
        <f t="array" ref="M395:P395">decompose_poly(H395:K395,$E$3,2*Constants!$D$10,"high")</f>
        <v>1</v>
      </c>
      <c r="N395" s="5">
        <v>1</v>
      </c>
      <c r="O395" s="5">
        <v>2</v>
      </c>
      <c r="P395" s="5">
        <v>2</v>
      </c>
      <c r="Q395" s="6"/>
      <c r="R395" s="33" t="s">
        <v>14</v>
      </c>
      <c r="S395" s="33"/>
      <c r="T395" s="6"/>
      <c r="U395" s="5" cm="1">
        <f t="array" ref="U395:X395">SampleInBall(4,2,R396)</f>
        <v>-1</v>
      </c>
      <c r="V395" s="5">
        <v>0</v>
      </c>
      <c r="W395" s="5">
        <v>0</v>
      </c>
      <c r="X395" s="5">
        <v>-1</v>
      </c>
      <c r="Y395" s="6"/>
      <c r="Z395" s="5" cm="1">
        <f t="array" ref="Z395:AC395">polyadd(C395:F395,polymultdiv($F$10:$I$10,_xlfn.ANCHORARRAY(U395),_xlfn.ANCHORARRAY($J$3),$E$3),$E$3)</f>
        <v>-10</v>
      </c>
      <c r="AA395" s="5">
        <v>-6</v>
      </c>
      <c r="AB395" s="5">
        <v>-4</v>
      </c>
      <c r="AC395" s="5">
        <v>-9</v>
      </c>
      <c r="AD395" s="6"/>
      <c r="AE395" s="5" cm="1">
        <f t="array" ref="AE395:AH395">polysub(H395:K395,polymultdiv(_xlfn.ANCHORARRAY(U395),$F$14:$I$14,_xlfn.ANCHORARRAY($J$3),$E$3),$E$3)</f>
        <v>26</v>
      </c>
      <c r="AF395" s="5">
        <v>28</v>
      </c>
      <c r="AG395" s="5">
        <v>-11</v>
      </c>
      <c r="AH395" s="5">
        <v>-28</v>
      </c>
      <c r="AI395" s="6"/>
      <c r="AJ395" s="5" cm="1">
        <f t="array" ref="AJ395:AM395">decompose_poly(_xlfn.ANCHORARRAY(AE395),$E$3,2*Constants!$D$10,"low")</f>
        <v>6</v>
      </c>
      <c r="AK395" s="5">
        <v>8</v>
      </c>
      <c r="AL395" s="5">
        <v>10</v>
      </c>
      <c r="AM395" s="5">
        <v>-7</v>
      </c>
      <c r="AO395" s="33" t="str" cm="1">
        <f t="array" ref="AO395">InfinityNorm(Z395:AC396)&amp;"&gt;="&amp;Constants!$D$8-Constants!$D$16</f>
        <v>12&gt;=11</v>
      </c>
      <c r="AP395" s="33"/>
      <c r="AQ395" s="33" t="b" cm="1">
        <f t="array" ref="AQ395">NOT(OR(InfinityNorm(Z395:AC396)&gt;=Constants!$D$8-Constants!$D$16,InfinityNorm(AJ395:AM396)&gt;=Constants!$D$10-Constants!$D$16))</f>
        <v>0</v>
      </c>
      <c r="AR395" s="33"/>
      <c r="AS395" s="40">
        <f t="shared" ref="AS395" si="121">IF(AQ395,1,0)</f>
        <v>0</v>
      </c>
      <c r="AT395" s="1"/>
      <c r="AU395" s="1"/>
      <c r="AW395" s="1"/>
      <c r="AX395" s="1"/>
      <c r="AY395" s="1"/>
    </row>
    <row r="396" spans="2:51" ht="18" customHeight="1" x14ac:dyDescent="0.3">
      <c r="B396" s="33"/>
      <c r="C396" s="5" cm="1">
        <f t="array" ref="C396:F396">PRNG_rnd_poly(4,B395*2+1,Constants!$D$8)</f>
        <v>11</v>
      </c>
      <c r="D396" s="5">
        <v>12</v>
      </c>
      <c r="E396" s="5">
        <v>4</v>
      </c>
      <c r="F396" s="5">
        <v>-3</v>
      </c>
      <c r="G396" s="6"/>
      <c r="H396" s="5">
        <v>-6</v>
      </c>
      <c r="I396" s="5">
        <v>-10</v>
      </c>
      <c r="J396" s="5">
        <v>1</v>
      </c>
      <c r="K396" s="5">
        <v>12</v>
      </c>
      <c r="L396" s="6"/>
      <c r="M396" s="5" cm="1">
        <f t="array" ref="M396:P396">decompose_poly(H396:K396,$E$3,2*Constants!$D$10,"high")</f>
        <v>0</v>
      </c>
      <c r="N396" s="5">
        <v>0</v>
      </c>
      <c r="O396" s="5">
        <v>0</v>
      </c>
      <c r="P396" s="5">
        <v>1</v>
      </c>
      <c r="Q396" s="6"/>
      <c r="R396" s="11" t="str" cm="1">
        <f t="array" ref="R396">mm3_hash($V$3&amp;_xlfn.TEXTJOIN(",",TRUE,M395:P396))</f>
        <v>4665A712</v>
      </c>
      <c r="S396" s="6"/>
      <c r="T396" s="6"/>
      <c r="U396" s="6"/>
      <c r="V396" s="6"/>
      <c r="W396" s="6"/>
      <c r="X396" s="6"/>
      <c r="Y396" s="6"/>
      <c r="Z396" s="5" cm="1">
        <f t="array" ref="Z396:AC396">polyadd(C396:F396,polymultdiv($F$11:$I$11,_xlfn.ANCHORARRAY(U395),_xlfn.ANCHORARRAY($J$3),$E$3),$E$3)</f>
        <v>12</v>
      </c>
      <c r="AA396" s="5">
        <v>12</v>
      </c>
      <c r="AB396" s="5">
        <v>2</v>
      </c>
      <c r="AC396" s="5">
        <v>-2</v>
      </c>
      <c r="AD396" s="6"/>
      <c r="AE396" s="5" cm="1">
        <f t="array" ref="AE396:AH396">polysub(H396:K396,polymultdiv(_xlfn.ANCHORARRAY(U395),$F$15:$I$15,_xlfn.ANCHORARRAY($J$3),$E$3),$E$3)</f>
        <v>-6</v>
      </c>
      <c r="AF396" s="5">
        <v>-11</v>
      </c>
      <c r="AG396" s="5">
        <v>1</v>
      </c>
      <c r="AH396" s="5">
        <v>11</v>
      </c>
      <c r="AI396" s="6"/>
      <c r="AJ396" s="5" cm="1">
        <f t="array" ref="AJ396:AM396">decompose_poly(_xlfn.ANCHORARRAY(AE396),$E$3,2*Constants!$D$10,"low")</f>
        <v>-6</v>
      </c>
      <c r="AK396" s="5">
        <v>10</v>
      </c>
      <c r="AL396" s="5">
        <v>1</v>
      </c>
      <c r="AM396" s="5">
        <v>-9</v>
      </c>
      <c r="AO396" s="33" t="str" cm="1">
        <f t="array" ref="AO396">InfinityNorm(AJ395:AM396)&amp;"&gt;="&amp;Constants!$D$10-Constants!$D$16</f>
        <v>10&gt;=8</v>
      </c>
      <c r="AP396" s="33"/>
      <c r="AQ396" s="33"/>
      <c r="AR396" s="33"/>
      <c r="AS396" s="40"/>
      <c r="AT396" s="1"/>
      <c r="AU396" s="1"/>
      <c r="AW396" s="1"/>
      <c r="AX396" s="1"/>
      <c r="AY396" s="1"/>
    </row>
    <row r="397" spans="2:51" ht="18" customHeight="1" x14ac:dyDescent="0.3">
      <c r="AT397" s="1"/>
      <c r="AU397" s="1"/>
      <c r="AW397" s="1"/>
      <c r="AX397" s="1"/>
      <c r="AY397" s="1"/>
    </row>
    <row r="398" spans="2:51" ht="18" customHeight="1" x14ac:dyDescent="0.3">
      <c r="B398" s="33">
        <v>124</v>
      </c>
      <c r="C398" s="5" cm="1">
        <f t="array" ref="C398:F398">PRNG_rnd_poly(4,B398*2,Constants!$D$8)</f>
        <v>-6</v>
      </c>
      <c r="D398" s="5">
        <v>-6</v>
      </c>
      <c r="E398" s="5">
        <v>0</v>
      </c>
      <c r="F398" s="5">
        <v>-4</v>
      </c>
      <c r="G398" s="6"/>
      <c r="H398" s="5" cm="1">
        <f t="array" ref="H398:K399">poly_mv_mult_div($F$6:$I$6,$K$6:$N$6,$F$7:$I$7,$K$7:$N$7,C398:F398,C399:F399,_xlfn.ANCHORARRAY($J$3),$E$3)</f>
        <v>20</v>
      </c>
      <c r="I398" s="5">
        <v>9</v>
      </c>
      <c r="J398" s="5">
        <v>-16</v>
      </c>
      <c r="K398" s="5">
        <v>-21</v>
      </c>
      <c r="L398" s="6"/>
      <c r="M398" s="5" cm="1">
        <f t="array" ref="M398:P398">decompose_poly(H398:K398,$E$3,2*Constants!$D$10,"high")</f>
        <v>1</v>
      </c>
      <c r="N398" s="5">
        <v>0</v>
      </c>
      <c r="O398" s="5">
        <v>2</v>
      </c>
      <c r="P398" s="5">
        <v>2</v>
      </c>
      <c r="Q398" s="6"/>
      <c r="R398" s="33" t="s">
        <v>14</v>
      </c>
      <c r="S398" s="33"/>
      <c r="T398" s="6"/>
      <c r="U398" s="5" cm="1">
        <f t="array" ref="U398:X398">SampleInBall(4,2,R399)</f>
        <v>0</v>
      </c>
      <c r="V398" s="5">
        <v>1</v>
      </c>
      <c r="W398" s="5">
        <v>-1</v>
      </c>
      <c r="X398" s="5">
        <v>0</v>
      </c>
      <c r="Y398" s="6"/>
      <c r="Z398" s="5" cm="1">
        <f t="array" ref="Z398:AC398">polyadd(C398:F398,polymultdiv($F$10:$I$10,_xlfn.ANCHORARRAY(U398),_xlfn.ANCHORARRAY($J$3),$E$3),$E$3)</f>
        <v>-6</v>
      </c>
      <c r="AA398" s="5">
        <v>-6</v>
      </c>
      <c r="AB398" s="5">
        <v>1</v>
      </c>
      <c r="AC398" s="5">
        <v>-5</v>
      </c>
      <c r="AD398" s="6"/>
      <c r="AE398" s="5" cm="1">
        <f t="array" ref="AE398:AH398">polysub(H398:K398,polymultdiv(_xlfn.ANCHORARRAY(U398),$F$14:$I$14,_xlfn.ANCHORARRAY($J$3),$E$3),$E$3)</f>
        <v>19</v>
      </c>
      <c r="AF398" s="5">
        <v>8</v>
      </c>
      <c r="AG398" s="5">
        <v>-14</v>
      </c>
      <c r="AH398" s="5">
        <v>-23</v>
      </c>
      <c r="AI398" s="6"/>
      <c r="AJ398" s="5" cm="1">
        <f t="array" ref="AJ398:AM398">decompose_poly(_xlfn.ANCHORARRAY(AE398),$E$3,2*Constants!$D$10,"low")</f>
        <v>-1</v>
      </c>
      <c r="AK398" s="5">
        <v>8</v>
      </c>
      <c r="AL398" s="5">
        <v>7</v>
      </c>
      <c r="AM398" s="5">
        <v>-2</v>
      </c>
      <c r="AO398" s="33" t="str" cm="1">
        <f t="array" ref="AO398">InfinityNorm(Z398:AC399)&amp;"&gt;="&amp;Constants!$D$8-Constants!$D$16</f>
        <v>11&gt;=11</v>
      </c>
      <c r="AP398" s="33"/>
      <c r="AQ398" s="33" t="b" cm="1">
        <f t="array" ref="AQ398">NOT(OR(InfinityNorm(Z398:AC399)&gt;=Constants!$D$8-Constants!$D$16,InfinityNorm(AJ398:AM399)&gt;=Constants!$D$10-Constants!$D$16))</f>
        <v>0</v>
      </c>
      <c r="AR398" s="33"/>
      <c r="AS398" s="40">
        <f t="shared" ref="AS398" si="122">IF(AQ398,1,0)</f>
        <v>0</v>
      </c>
      <c r="AT398" s="1"/>
      <c r="AU398" s="1"/>
      <c r="AW398" s="1"/>
      <c r="AX398" s="1"/>
      <c r="AY398" s="1"/>
    </row>
    <row r="399" spans="2:51" ht="18" customHeight="1" x14ac:dyDescent="0.3">
      <c r="B399" s="33"/>
      <c r="C399" s="5" cm="1">
        <f t="array" ref="C399:F399">PRNG_rnd_poly(4,B398*2+1,Constants!$D$8)</f>
        <v>-12</v>
      </c>
      <c r="D399" s="5">
        <v>-5</v>
      </c>
      <c r="E399" s="5">
        <v>-10</v>
      </c>
      <c r="F399" s="5">
        <v>11</v>
      </c>
      <c r="G399" s="6"/>
      <c r="H399" s="5">
        <v>-25</v>
      </c>
      <c r="I399" s="5">
        <v>22</v>
      </c>
      <c r="J399" s="5">
        <v>-2</v>
      </c>
      <c r="K399" s="5">
        <v>12</v>
      </c>
      <c r="L399" s="6"/>
      <c r="M399" s="5" cm="1">
        <f t="array" ref="M399:P399">decompose_poly(H399:K399,$E$3,2*Constants!$D$10,"high")</f>
        <v>2</v>
      </c>
      <c r="N399" s="5">
        <v>1</v>
      </c>
      <c r="O399" s="5">
        <v>0</v>
      </c>
      <c r="P399" s="5">
        <v>1</v>
      </c>
      <c r="Q399" s="6"/>
      <c r="R399" s="11" t="str" cm="1">
        <f t="array" ref="R399">mm3_hash($V$3&amp;_xlfn.TEXTJOIN(",",TRUE,M398:P399))</f>
        <v>CDAA05E6</v>
      </c>
      <c r="S399" s="6"/>
      <c r="T399" s="6"/>
      <c r="U399" s="6"/>
      <c r="V399" s="6"/>
      <c r="W399" s="6"/>
      <c r="X399" s="6"/>
      <c r="Y399" s="6"/>
      <c r="Z399" s="5" cm="1">
        <f t="array" ref="Z399:AC399">polyadd(C399:F399,polymultdiv($F$11:$I$11,_xlfn.ANCHORARRAY(U398),_xlfn.ANCHORARRAY($J$3),$E$3),$E$3)</f>
        <v>-10</v>
      </c>
      <c r="AA399" s="5">
        <v>-6</v>
      </c>
      <c r="AB399" s="5">
        <v>-9</v>
      </c>
      <c r="AC399" s="5">
        <v>11</v>
      </c>
      <c r="AD399" s="6"/>
      <c r="AE399" s="5" cm="1">
        <f t="array" ref="AE399:AH399">polysub(H399:K399,polymultdiv(_xlfn.ANCHORARRAY(U398),$F$15:$I$15,_xlfn.ANCHORARRAY($J$3),$E$3),$E$3)</f>
        <v>-25</v>
      </c>
      <c r="AF399" s="5">
        <v>23</v>
      </c>
      <c r="AG399" s="5">
        <v>-2</v>
      </c>
      <c r="AH399" s="5">
        <v>11</v>
      </c>
      <c r="AI399" s="6"/>
      <c r="AJ399" s="5" cm="1">
        <f t="array" ref="AJ399:AM399">decompose_poly(_xlfn.ANCHORARRAY(AE399),$E$3,2*Constants!$D$10,"low")</f>
        <v>-4</v>
      </c>
      <c r="AK399" s="5">
        <v>3</v>
      </c>
      <c r="AL399" s="5">
        <v>-2</v>
      </c>
      <c r="AM399" s="5">
        <v>-9</v>
      </c>
      <c r="AO399" s="33" t="str" cm="1">
        <f t="array" ref="AO399">InfinityNorm(AJ398:AM399)&amp;"&gt;="&amp;Constants!$D$10-Constants!$D$16</f>
        <v>9&gt;=8</v>
      </c>
      <c r="AP399" s="33"/>
      <c r="AQ399" s="33"/>
      <c r="AR399" s="33"/>
      <c r="AS399" s="40"/>
      <c r="AT399" s="1"/>
      <c r="AU399" s="1"/>
      <c r="AW399" s="1"/>
      <c r="AX399" s="1"/>
      <c r="AY399" s="1"/>
    </row>
    <row r="400" spans="2:51" ht="18" customHeight="1" x14ac:dyDescent="0.3">
      <c r="AT400" s="1"/>
      <c r="AU400" s="1"/>
      <c r="AW400" s="1"/>
      <c r="AX400" s="1"/>
      <c r="AY400" s="1"/>
    </row>
    <row r="401" spans="2:51" ht="18" customHeight="1" x14ac:dyDescent="0.3">
      <c r="B401" s="33">
        <v>125</v>
      </c>
      <c r="C401" s="5" cm="1">
        <f t="array" ref="C401:F401">PRNG_rnd_poly(4,B401*2,Constants!$D$8)</f>
        <v>11</v>
      </c>
      <c r="D401" s="5">
        <v>-9</v>
      </c>
      <c r="E401" s="5">
        <v>6</v>
      </c>
      <c r="F401" s="5">
        <v>7</v>
      </c>
      <c r="G401" s="6"/>
      <c r="H401" s="5" cm="1">
        <f t="array" ref="H401:K402">poly_mv_mult_div($F$6:$I$6,$K$6:$N$6,$F$7:$I$7,$K$7:$N$7,C401:F401,C402:F402,_xlfn.ANCHORARRAY($J$3),$E$3)</f>
        <v>28</v>
      </c>
      <c r="I401" s="5">
        <v>25</v>
      </c>
      <c r="J401" s="5">
        <v>-21</v>
      </c>
      <c r="K401" s="5">
        <v>10</v>
      </c>
      <c r="L401" s="6"/>
      <c r="M401" s="5" cm="1">
        <f t="array" ref="M401:P401">decompose_poly(H401:K401,$E$3,2*Constants!$D$10,"high")</f>
        <v>1</v>
      </c>
      <c r="N401" s="5">
        <v>1</v>
      </c>
      <c r="O401" s="5">
        <v>2</v>
      </c>
      <c r="P401" s="5">
        <v>0</v>
      </c>
      <c r="Q401" s="6"/>
      <c r="R401" s="33" t="s">
        <v>14</v>
      </c>
      <c r="S401" s="33"/>
      <c r="T401" s="6"/>
      <c r="U401" s="5" cm="1">
        <f t="array" ref="U401:X401">SampleInBall(4,2,R402)</f>
        <v>1</v>
      </c>
      <c r="V401" s="5">
        <v>0</v>
      </c>
      <c r="W401" s="5">
        <v>0</v>
      </c>
      <c r="X401" s="5">
        <v>1</v>
      </c>
      <c r="Y401" s="6"/>
      <c r="Z401" s="5" cm="1">
        <f t="array" ref="Z401:AC401">polyadd(C401:F401,polymultdiv($F$10:$I$10,_xlfn.ANCHORARRAY(U401),_xlfn.ANCHORARRAY($J$3),$E$3),$E$3)</f>
        <v>10</v>
      </c>
      <c r="AA401" s="5">
        <v>-8</v>
      </c>
      <c r="AB401" s="5">
        <v>6</v>
      </c>
      <c r="AC401" s="5">
        <v>7</v>
      </c>
      <c r="AD401" s="6"/>
      <c r="AE401" s="5" cm="1">
        <f t="array" ref="AE401:AH401">polysub(H401:K401,polymultdiv(_xlfn.ANCHORARRAY(U401),$F$14:$I$14,_xlfn.ANCHORARRAY($J$3),$E$3),$E$3)</f>
        <v>26</v>
      </c>
      <c r="AF401" s="5">
        <v>27</v>
      </c>
      <c r="AG401" s="5">
        <v>-22</v>
      </c>
      <c r="AH401" s="5">
        <v>9</v>
      </c>
      <c r="AI401" s="6"/>
      <c r="AJ401" s="5" cm="1">
        <f t="array" ref="AJ401:AM401">decompose_poly(_xlfn.ANCHORARRAY(AE401),$E$3,2*Constants!$D$10,"low")</f>
        <v>6</v>
      </c>
      <c r="AK401" s="5">
        <v>7</v>
      </c>
      <c r="AL401" s="5">
        <v>-1</v>
      </c>
      <c r="AM401" s="5">
        <v>9</v>
      </c>
      <c r="AO401" s="33" t="str" cm="1">
        <f t="array" ref="AO401">InfinityNorm(Z401:AC402)&amp;"&gt;="&amp;Constants!$D$8-Constants!$D$16</f>
        <v>10&gt;=11</v>
      </c>
      <c r="AP401" s="33"/>
      <c r="AQ401" s="33" t="b" cm="1">
        <f t="array" ref="AQ401">NOT(OR(InfinityNorm(Z401:AC402)&gt;=Constants!$D$8-Constants!$D$16,InfinityNorm(AJ401:AM402)&gt;=Constants!$D$10-Constants!$D$16))</f>
        <v>0</v>
      </c>
      <c r="AR401" s="33"/>
      <c r="AS401" s="40">
        <f t="shared" ref="AS401" si="123">IF(AQ401,1,0)</f>
        <v>0</v>
      </c>
      <c r="AT401" s="1"/>
      <c r="AU401" s="1"/>
      <c r="AW401" s="1"/>
      <c r="AX401" s="1"/>
      <c r="AY401" s="1"/>
    </row>
    <row r="402" spans="2:51" ht="18" customHeight="1" x14ac:dyDescent="0.3">
      <c r="B402" s="33"/>
      <c r="C402" s="5" cm="1">
        <f t="array" ref="C402:F402">PRNG_rnd_poly(4,B401*2+1,Constants!$D$8)</f>
        <v>-6</v>
      </c>
      <c r="D402" s="5">
        <v>-2</v>
      </c>
      <c r="E402" s="5">
        <v>0</v>
      </c>
      <c r="F402" s="5">
        <v>-3</v>
      </c>
      <c r="G402" s="6"/>
      <c r="H402" s="5">
        <v>1</v>
      </c>
      <c r="I402" s="5">
        <v>-18</v>
      </c>
      <c r="J402" s="5">
        <v>-30</v>
      </c>
      <c r="K402" s="5">
        <v>27</v>
      </c>
      <c r="L402" s="6"/>
      <c r="M402" s="5" cm="1">
        <f t="array" ref="M402:P402">decompose_poly(H402:K402,$E$3,2*Constants!$D$10,"high")</f>
        <v>0</v>
      </c>
      <c r="N402" s="5">
        <v>2</v>
      </c>
      <c r="O402" s="5">
        <v>2</v>
      </c>
      <c r="P402" s="5">
        <v>1</v>
      </c>
      <c r="Q402" s="6"/>
      <c r="R402" s="11" t="str" cm="1">
        <f t="array" ref="R402">mm3_hash($V$3&amp;_xlfn.TEXTJOIN(",",TRUE,M401:P402))</f>
        <v>76E898B2</v>
      </c>
      <c r="S402" s="6"/>
      <c r="T402" s="6"/>
      <c r="U402" s="6"/>
      <c r="V402" s="6"/>
      <c r="W402" s="6"/>
      <c r="X402" s="6"/>
      <c r="Y402" s="6"/>
      <c r="Z402" s="5" cm="1">
        <f t="array" ref="Z402:AC402">polyadd(C402:F402,polymultdiv($F$11:$I$11,_xlfn.ANCHORARRAY(U401),_xlfn.ANCHORARRAY($J$3),$E$3),$E$3)</f>
        <v>-7</v>
      </c>
      <c r="AA402" s="5">
        <v>-2</v>
      </c>
      <c r="AB402" s="5">
        <v>2</v>
      </c>
      <c r="AC402" s="5">
        <v>-4</v>
      </c>
      <c r="AD402" s="6"/>
      <c r="AE402" s="5" cm="1">
        <f t="array" ref="AE402:AH402">polysub(H402:K402,polymultdiv(_xlfn.ANCHORARRAY(U401),$F$15:$I$15,_xlfn.ANCHORARRAY($J$3),$E$3),$E$3)</f>
        <v>1</v>
      </c>
      <c r="AF402" s="5">
        <v>-17</v>
      </c>
      <c r="AG402" s="5">
        <v>-30</v>
      </c>
      <c r="AH402" s="5">
        <v>28</v>
      </c>
      <c r="AI402" s="6"/>
      <c r="AJ402" s="5" cm="1">
        <f t="array" ref="AJ402:AM402">decompose_poly(_xlfn.ANCHORARRAY(AE402),$E$3,2*Constants!$D$10,"low")</f>
        <v>1</v>
      </c>
      <c r="AK402" s="5">
        <v>4</v>
      </c>
      <c r="AL402" s="5">
        <v>-9</v>
      </c>
      <c r="AM402" s="5">
        <v>8</v>
      </c>
      <c r="AO402" s="33" t="str" cm="1">
        <f t="array" ref="AO402">InfinityNorm(AJ401:AM402)&amp;"&gt;="&amp;Constants!$D$10-Constants!$D$16</f>
        <v>9&gt;=8</v>
      </c>
      <c r="AP402" s="33"/>
      <c r="AQ402" s="33"/>
      <c r="AR402" s="33"/>
      <c r="AS402" s="40"/>
      <c r="AT402" s="1"/>
      <c r="AU402" s="1"/>
      <c r="AW402" s="1"/>
      <c r="AX402" s="1"/>
      <c r="AY402" s="1"/>
    </row>
    <row r="403" spans="2:51" ht="18" customHeight="1" x14ac:dyDescent="0.3">
      <c r="AT403" s="1"/>
      <c r="AU403" s="1"/>
      <c r="AW403" s="1"/>
      <c r="AX403" s="1"/>
      <c r="AY403" s="1"/>
    </row>
    <row r="404" spans="2:51" ht="18" customHeight="1" x14ac:dyDescent="0.3">
      <c r="B404" s="33">
        <v>126</v>
      </c>
      <c r="C404" s="5" cm="1">
        <f t="array" ref="C404:F404">PRNG_rnd_poly(4,B404*2,Constants!$D$8)</f>
        <v>-11</v>
      </c>
      <c r="D404" s="5">
        <v>-2</v>
      </c>
      <c r="E404" s="5">
        <v>12</v>
      </c>
      <c r="F404" s="5">
        <v>-3</v>
      </c>
      <c r="G404" s="6"/>
      <c r="H404" s="5" cm="1">
        <f t="array" ref="H404:K405">poly_mv_mult_div($F$6:$I$6,$K$6:$N$6,$F$7:$I$7,$K$7:$N$7,C404:F404,C405:F405,_xlfn.ANCHORARRAY($J$3),$E$3)</f>
        <v>12</v>
      </c>
      <c r="I404" s="5">
        <v>-14</v>
      </c>
      <c r="J404" s="5">
        <v>-30</v>
      </c>
      <c r="K404" s="5">
        <v>8</v>
      </c>
      <c r="L404" s="6"/>
      <c r="M404" s="5" cm="1">
        <f t="array" ref="M404:P404">decompose_poly(H404:K404,$E$3,2*Constants!$D$10,"high")</f>
        <v>1</v>
      </c>
      <c r="N404" s="5">
        <v>2</v>
      </c>
      <c r="O404" s="5">
        <v>2</v>
      </c>
      <c r="P404" s="5">
        <v>0</v>
      </c>
      <c r="Q404" s="6"/>
      <c r="R404" s="33" t="s">
        <v>14</v>
      </c>
      <c r="S404" s="33"/>
      <c r="T404" s="6"/>
      <c r="U404" s="5" cm="1">
        <f t="array" ref="U404:X404">SampleInBall(4,2,R405)</f>
        <v>-1</v>
      </c>
      <c r="V404" s="5">
        <v>0</v>
      </c>
      <c r="W404" s="5">
        <v>-1</v>
      </c>
      <c r="X404" s="5">
        <v>0</v>
      </c>
      <c r="Y404" s="6"/>
      <c r="Z404" s="5" cm="1">
        <f t="array" ref="Z404:AC404">polyadd(C404:F404,polymultdiv($F$10:$I$10,_xlfn.ANCHORARRAY(U404),_xlfn.ANCHORARRAY($J$3),$E$3),$E$3)</f>
        <v>-11</v>
      </c>
      <c r="AA404" s="5">
        <v>-3</v>
      </c>
      <c r="AB404" s="5">
        <v>12</v>
      </c>
      <c r="AC404" s="5">
        <v>-4</v>
      </c>
      <c r="AD404" s="6"/>
      <c r="AE404" s="5" cm="1">
        <f t="array" ref="AE404:AH404">polysub(H404:K404,polymultdiv(_xlfn.ANCHORARRAY(U404),$F$14:$I$14,_xlfn.ANCHORARRAY($J$3),$E$3),$E$3)</f>
        <v>12</v>
      </c>
      <c r="AF404" s="5">
        <v>-15</v>
      </c>
      <c r="AG404" s="5">
        <v>-28</v>
      </c>
      <c r="AH404" s="5">
        <v>7</v>
      </c>
      <c r="AI404" s="6"/>
      <c r="AJ404" s="5" cm="1">
        <f t="array" ref="AJ404:AM404">decompose_poly(_xlfn.ANCHORARRAY(AE404),$E$3,2*Constants!$D$10,"low")</f>
        <v>-8</v>
      </c>
      <c r="AK404" s="5">
        <v>6</v>
      </c>
      <c r="AL404" s="5">
        <v>-7</v>
      </c>
      <c r="AM404" s="5">
        <v>7</v>
      </c>
      <c r="AO404" s="33" t="str" cm="1">
        <f t="array" ref="AO404">InfinityNorm(Z404:AC405)&amp;"&gt;="&amp;Constants!$D$8-Constants!$D$16</f>
        <v>12&gt;=11</v>
      </c>
      <c r="AP404" s="33"/>
      <c r="AQ404" s="33" t="b" cm="1">
        <f t="array" ref="AQ404">NOT(OR(InfinityNorm(Z404:AC405)&gt;=Constants!$D$8-Constants!$D$16,InfinityNorm(AJ404:AM405)&gt;=Constants!$D$10-Constants!$D$16))</f>
        <v>0</v>
      </c>
      <c r="AR404" s="33"/>
      <c r="AS404" s="40">
        <f t="shared" ref="AS404" si="124">IF(AQ404,1,0)</f>
        <v>0</v>
      </c>
      <c r="AT404" s="1"/>
      <c r="AU404" s="1"/>
      <c r="AW404" s="1"/>
      <c r="AX404" s="1"/>
      <c r="AY404" s="1"/>
    </row>
    <row r="405" spans="2:51" ht="18" customHeight="1" x14ac:dyDescent="0.3">
      <c r="B405" s="33"/>
      <c r="C405" s="5" cm="1">
        <f t="array" ref="C405:F405">PRNG_rnd_poly(4,B404*2+1,Constants!$D$8)</f>
        <v>11</v>
      </c>
      <c r="D405" s="5">
        <v>10</v>
      </c>
      <c r="E405" s="5">
        <v>-10</v>
      </c>
      <c r="F405" s="5">
        <v>-8</v>
      </c>
      <c r="G405" s="6"/>
      <c r="H405" s="5">
        <v>-25</v>
      </c>
      <c r="I405" s="5">
        <v>16</v>
      </c>
      <c r="J405" s="5">
        <v>-22</v>
      </c>
      <c r="K405" s="5">
        <v>-1</v>
      </c>
      <c r="L405" s="6"/>
      <c r="M405" s="5" cm="1">
        <f t="array" ref="M405:P405">decompose_poly(H405:K405,$E$3,2*Constants!$D$10,"high")</f>
        <v>2</v>
      </c>
      <c r="N405" s="5">
        <v>1</v>
      </c>
      <c r="O405" s="5">
        <v>2</v>
      </c>
      <c r="P405" s="5">
        <v>0</v>
      </c>
      <c r="Q405" s="6"/>
      <c r="R405" s="11" t="str" cm="1">
        <f t="array" ref="R405">mm3_hash($V$3&amp;_xlfn.TEXTJOIN(",",TRUE,M404:P405))</f>
        <v>FFAF46EB</v>
      </c>
      <c r="S405" s="6"/>
      <c r="T405" s="6"/>
      <c r="U405" s="6"/>
      <c r="V405" s="6"/>
      <c r="W405" s="6"/>
      <c r="X405" s="6"/>
      <c r="Y405" s="6"/>
      <c r="Z405" s="5" cm="1">
        <f t="array" ref="Z405:AC405">polyadd(C405:F405,polymultdiv($F$11:$I$11,_xlfn.ANCHORARRAY(U404),_xlfn.ANCHORARRAY($J$3),$E$3),$E$3)</f>
        <v>12</v>
      </c>
      <c r="AA405" s="5">
        <v>8</v>
      </c>
      <c r="AB405" s="5">
        <v>-11</v>
      </c>
      <c r="AC405" s="5">
        <v>-8</v>
      </c>
      <c r="AD405" s="6"/>
      <c r="AE405" s="5" cm="1">
        <f t="array" ref="AE405:AH405">polysub(H405:K405,polymultdiv(_xlfn.ANCHORARRAY(U404),$F$15:$I$15,_xlfn.ANCHORARRAY($J$3),$E$3),$E$3)</f>
        <v>-26</v>
      </c>
      <c r="AF405" s="5">
        <v>15</v>
      </c>
      <c r="AG405" s="5">
        <v>-23</v>
      </c>
      <c r="AH405" s="5">
        <v>-2</v>
      </c>
      <c r="AI405" s="6"/>
      <c r="AJ405" s="5" cm="1">
        <f t="array" ref="AJ405:AM405">decompose_poly(_xlfn.ANCHORARRAY(AE405),$E$3,2*Constants!$D$10,"low")</f>
        <v>-5</v>
      </c>
      <c r="AK405" s="5">
        <v>-5</v>
      </c>
      <c r="AL405" s="5">
        <v>-2</v>
      </c>
      <c r="AM405" s="5">
        <v>-2</v>
      </c>
      <c r="AO405" s="33" t="str" cm="1">
        <f t="array" ref="AO405">InfinityNorm(AJ404:AM405)&amp;"&gt;="&amp;Constants!$D$10-Constants!$D$16</f>
        <v>8&gt;=8</v>
      </c>
      <c r="AP405" s="33"/>
      <c r="AQ405" s="33"/>
      <c r="AR405" s="33"/>
      <c r="AS405" s="40"/>
      <c r="AT405" s="1"/>
      <c r="AU405" s="1"/>
      <c r="AW405" s="1"/>
      <c r="AX405" s="1"/>
      <c r="AY405" s="1"/>
    </row>
    <row r="406" spans="2:51" ht="18" customHeight="1" x14ac:dyDescent="0.3">
      <c r="AT406" s="1"/>
      <c r="AU406" s="1"/>
      <c r="AW406" s="1"/>
      <c r="AX406" s="1"/>
      <c r="AY406" s="1"/>
    </row>
    <row r="407" spans="2:51" ht="18" customHeight="1" x14ac:dyDescent="0.3">
      <c r="B407" s="33">
        <v>127</v>
      </c>
      <c r="C407" s="5" cm="1">
        <f t="array" ref="C407:F407">PRNG_rnd_poly(4,B407*2,Constants!$D$8)</f>
        <v>-12</v>
      </c>
      <c r="D407" s="5">
        <v>-8</v>
      </c>
      <c r="E407" s="5">
        <v>-9</v>
      </c>
      <c r="F407" s="5">
        <v>8</v>
      </c>
      <c r="G407" s="6"/>
      <c r="H407" s="5" cm="1">
        <f t="array" ref="H407:K408">poly_mv_mult_div($F$6:$I$6,$K$6:$N$6,$F$7:$I$7,$K$7:$N$7,C407:F407,C408:F408,_xlfn.ANCHORARRAY($J$3),$E$3)</f>
        <v>23</v>
      </c>
      <c r="I407" s="5">
        <v>-30</v>
      </c>
      <c r="J407" s="5">
        <v>15</v>
      </c>
      <c r="K407" s="5">
        <v>-5</v>
      </c>
      <c r="L407" s="6"/>
      <c r="M407" s="5" cm="1">
        <f t="array" ref="M407:P407">decompose_poly(H407:K407,$E$3,2*Constants!$D$10,"high")</f>
        <v>1</v>
      </c>
      <c r="N407" s="5">
        <v>2</v>
      </c>
      <c r="O407" s="5">
        <v>1</v>
      </c>
      <c r="P407" s="5">
        <v>0</v>
      </c>
      <c r="Q407" s="6"/>
      <c r="R407" s="33" t="s">
        <v>14</v>
      </c>
      <c r="S407" s="33"/>
      <c r="T407" s="6"/>
      <c r="U407" s="5" cm="1">
        <f t="array" ref="U407:X407">SampleInBall(4,2,R408)</f>
        <v>0</v>
      </c>
      <c r="V407" s="5">
        <v>1</v>
      </c>
      <c r="W407" s="5">
        <v>-1</v>
      </c>
      <c r="X407" s="5">
        <v>0</v>
      </c>
      <c r="Y407" s="6"/>
      <c r="Z407" s="5" cm="1">
        <f t="array" ref="Z407:AC407">polyadd(C407:F407,polymultdiv($F$10:$I$10,_xlfn.ANCHORARRAY(U407),_xlfn.ANCHORARRAY($J$3),$E$3),$E$3)</f>
        <v>-12</v>
      </c>
      <c r="AA407" s="5">
        <v>-8</v>
      </c>
      <c r="AB407" s="5">
        <v>-8</v>
      </c>
      <c r="AC407" s="5">
        <v>7</v>
      </c>
      <c r="AD407" s="6"/>
      <c r="AE407" s="5" cm="1">
        <f t="array" ref="AE407:AH407">polysub(H407:K407,polymultdiv(_xlfn.ANCHORARRAY(U407),$F$14:$I$14,_xlfn.ANCHORARRAY($J$3),$E$3),$E$3)</f>
        <v>22</v>
      </c>
      <c r="AF407" s="5">
        <v>30</v>
      </c>
      <c r="AG407" s="5">
        <v>17</v>
      </c>
      <c r="AH407" s="5">
        <v>-7</v>
      </c>
      <c r="AI407" s="6"/>
      <c r="AJ407" s="5" cm="1">
        <f t="array" ref="AJ407:AM407">decompose_poly(_xlfn.ANCHORARRAY(AE407),$E$3,2*Constants!$D$10,"low")</f>
        <v>2</v>
      </c>
      <c r="AK407" s="5">
        <v>10</v>
      </c>
      <c r="AL407" s="5">
        <v>-3</v>
      </c>
      <c r="AM407" s="5">
        <v>-7</v>
      </c>
      <c r="AO407" s="33" t="str" cm="1">
        <f t="array" ref="AO407">InfinityNorm(Z407:AC408)&amp;"&gt;="&amp;Constants!$D$8-Constants!$D$16</f>
        <v>12&gt;=11</v>
      </c>
      <c r="AP407" s="33"/>
      <c r="AQ407" s="33" t="b" cm="1">
        <f t="array" ref="AQ407">NOT(OR(InfinityNorm(Z407:AC408)&gt;=Constants!$D$8-Constants!$D$16,InfinityNorm(AJ407:AM408)&gt;=Constants!$D$10-Constants!$D$16))</f>
        <v>0</v>
      </c>
      <c r="AR407" s="33"/>
      <c r="AS407" s="40">
        <f t="shared" ref="AS407" si="125">IF(AQ407,1,0)</f>
        <v>0</v>
      </c>
      <c r="AT407" s="1"/>
      <c r="AU407" s="1"/>
      <c r="AW407" s="1"/>
      <c r="AX407" s="1"/>
      <c r="AY407" s="1"/>
    </row>
    <row r="408" spans="2:51" ht="18" customHeight="1" x14ac:dyDescent="0.3">
      <c r="B408" s="33"/>
      <c r="C408" s="5" cm="1">
        <f t="array" ref="C408:F408">PRNG_rnd_poly(4,B407*2+1,Constants!$D$8)</f>
        <v>-4</v>
      </c>
      <c r="D408" s="5">
        <v>-6</v>
      </c>
      <c r="E408" s="5">
        <v>10</v>
      </c>
      <c r="F408" s="5">
        <v>-7</v>
      </c>
      <c r="G408" s="6"/>
      <c r="H408" s="5">
        <v>9</v>
      </c>
      <c r="I408" s="5">
        <v>27</v>
      </c>
      <c r="J408" s="5">
        <v>-2</v>
      </c>
      <c r="K408" s="5">
        <v>-20</v>
      </c>
      <c r="L408" s="6"/>
      <c r="M408" s="5" cm="1">
        <f t="array" ref="M408:P408">decompose_poly(H408:K408,$E$3,2*Constants!$D$10,"high")</f>
        <v>0</v>
      </c>
      <c r="N408" s="5">
        <v>1</v>
      </c>
      <c r="O408" s="5">
        <v>0</v>
      </c>
      <c r="P408" s="5">
        <v>2</v>
      </c>
      <c r="Q408" s="6"/>
      <c r="R408" s="11" t="str" cm="1">
        <f t="array" ref="R408">mm3_hash($V$3&amp;_xlfn.TEXTJOIN(",",TRUE,M407:P408))</f>
        <v>820FFE7C</v>
      </c>
      <c r="S408" s="6"/>
      <c r="T408" s="6"/>
      <c r="U408" s="6"/>
      <c r="V408" s="6"/>
      <c r="W408" s="6"/>
      <c r="X408" s="6"/>
      <c r="Y408" s="6"/>
      <c r="Z408" s="5" cm="1">
        <f t="array" ref="Z408:AC408">polyadd(C408:F408,polymultdiv($F$11:$I$11,_xlfn.ANCHORARRAY(U407),_xlfn.ANCHORARRAY($J$3),$E$3),$E$3)</f>
        <v>-2</v>
      </c>
      <c r="AA408" s="5">
        <v>-7</v>
      </c>
      <c r="AB408" s="5">
        <v>11</v>
      </c>
      <c r="AC408" s="5">
        <v>-7</v>
      </c>
      <c r="AD408" s="6"/>
      <c r="AE408" s="5" cm="1">
        <f t="array" ref="AE408:AH408">polysub(H408:K408,polymultdiv(_xlfn.ANCHORARRAY(U407),$F$15:$I$15,_xlfn.ANCHORARRAY($J$3),$E$3),$E$3)</f>
        <v>9</v>
      </c>
      <c r="AF408" s="5">
        <v>28</v>
      </c>
      <c r="AG408" s="5">
        <v>-2</v>
      </c>
      <c r="AH408" s="5">
        <v>-21</v>
      </c>
      <c r="AI408" s="6"/>
      <c r="AJ408" s="5" cm="1">
        <f t="array" ref="AJ408:AM408">decompose_poly(_xlfn.ANCHORARRAY(AE408),$E$3,2*Constants!$D$10,"low")</f>
        <v>9</v>
      </c>
      <c r="AK408" s="5">
        <v>8</v>
      </c>
      <c r="AL408" s="5">
        <v>-2</v>
      </c>
      <c r="AM408" s="5">
        <v>0</v>
      </c>
      <c r="AO408" s="33" t="str" cm="1">
        <f t="array" ref="AO408">InfinityNorm(AJ407:AM408)&amp;"&gt;="&amp;Constants!$D$10-Constants!$D$16</f>
        <v>10&gt;=8</v>
      </c>
      <c r="AP408" s="33"/>
      <c r="AQ408" s="33"/>
      <c r="AR408" s="33"/>
      <c r="AS408" s="40"/>
      <c r="AT408" s="1"/>
      <c r="AU408" s="1"/>
      <c r="AW408" s="1"/>
      <c r="AX408" s="1"/>
      <c r="AY408" s="1"/>
    </row>
    <row r="409" spans="2:51" ht="18" customHeight="1" x14ac:dyDescent="0.3">
      <c r="AT409" s="1"/>
      <c r="AU409" s="1"/>
      <c r="AW409" s="1"/>
      <c r="AX409" s="1"/>
      <c r="AY409" s="1"/>
    </row>
    <row r="410" spans="2:51" ht="18" customHeight="1" x14ac:dyDescent="0.3">
      <c r="B410" s="33">
        <v>128</v>
      </c>
      <c r="C410" s="5" cm="1">
        <f t="array" ref="C410:F410">PRNG_rnd_poly(4,B410*2,Constants!$D$8)</f>
        <v>3</v>
      </c>
      <c r="D410" s="5">
        <v>5</v>
      </c>
      <c r="E410" s="5">
        <v>-7</v>
      </c>
      <c r="F410" s="5">
        <v>8</v>
      </c>
      <c r="G410" s="6"/>
      <c r="H410" s="5" cm="1">
        <f t="array" ref="H410:K411">poly_mv_mult_div($F$6:$I$6,$K$6:$N$6,$F$7:$I$7,$K$7:$N$7,C410:F410,C411:F411,_xlfn.ANCHORARRAY($J$3),$E$3)</f>
        <v>-16</v>
      </c>
      <c r="I410" s="5">
        <v>-3</v>
      </c>
      <c r="J410" s="5">
        <v>-15</v>
      </c>
      <c r="K410" s="5">
        <v>6</v>
      </c>
      <c r="L410" s="6"/>
      <c r="M410" s="5" cm="1">
        <f t="array" ref="M410:P410">decompose_poly(H410:K410,$E$3,2*Constants!$D$10,"high")</f>
        <v>2</v>
      </c>
      <c r="N410" s="5">
        <v>0</v>
      </c>
      <c r="O410" s="5">
        <v>2</v>
      </c>
      <c r="P410" s="5">
        <v>0</v>
      </c>
      <c r="Q410" s="6"/>
      <c r="R410" s="33" t="s">
        <v>14</v>
      </c>
      <c r="S410" s="33"/>
      <c r="T410" s="6"/>
      <c r="U410" s="5" cm="1">
        <f t="array" ref="U410:X410">SampleInBall(4,2,R411)</f>
        <v>-1</v>
      </c>
      <c r="V410" s="5">
        <v>0</v>
      </c>
      <c r="W410" s="5">
        <v>-1</v>
      </c>
      <c r="X410" s="5">
        <v>0</v>
      </c>
      <c r="Y410" s="6"/>
      <c r="Z410" s="5" cm="1">
        <f t="array" ref="Z410:AC410">polyadd(C410:F410,polymultdiv($F$10:$I$10,_xlfn.ANCHORARRAY(U410),_xlfn.ANCHORARRAY($J$3),$E$3),$E$3)</f>
        <v>3</v>
      </c>
      <c r="AA410" s="5">
        <v>4</v>
      </c>
      <c r="AB410" s="5">
        <v>-7</v>
      </c>
      <c r="AC410" s="5">
        <v>7</v>
      </c>
      <c r="AD410" s="6"/>
      <c r="AE410" s="5" cm="1">
        <f t="array" ref="AE410:AH410">polysub(H410:K410,polymultdiv(_xlfn.ANCHORARRAY(U410),$F$14:$I$14,_xlfn.ANCHORARRAY($J$3),$E$3),$E$3)</f>
        <v>-16</v>
      </c>
      <c r="AF410" s="5">
        <v>-4</v>
      </c>
      <c r="AG410" s="5">
        <v>-13</v>
      </c>
      <c r="AH410" s="5">
        <v>5</v>
      </c>
      <c r="AI410" s="6"/>
      <c r="AJ410" s="5" cm="1">
        <f t="array" ref="AJ410:AM410">decompose_poly(_xlfn.ANCHORARRAY(AE410),$E$3,2*Constants!$D$10,"low")</f>
        <v>5</v>
      </c>
      <c r="AK410" s="5">
        <v>-4</v>
      </c>
      <c r="AL410" s="5">
        <v>8</v>
      </c>
      <c r="AM410" s="5">
        <v>5</v>
      </c>
      <c r="AO410" s="33" t="str" cm="1">
        <f t="array" ref="AO410">InfinityNorm(Z410:AC411)&amp;"&gt;="&amp;Constants!$D$8-Constants!$D$16</f>
        <v>14&gt;=11</v>
      </c>
      <c r="AP410" s="33"/>
      <c r="AQ410" s="33" t="b" cm="1">
        <f t="array" ref="AQ410">NOT(OR(InfinityNorm(Z410:AC411)&gt;=Constants!$D$8-Constants!$D$16,InfinityNorm(AJ410:AM411)&gt;=Constants!$D$10-Constants!$D$16))</f>
        <v>0</v>
      </c>
      <c r="AR410" s="33"/>
      <c r="AS410" s="40">
        <f t="shared" ref="AS410" si="126">IF(AQ410,1,0)</f>
        <v>0</v>
      </c>
      <c r="AT410" s="1"/>
      <c r="AU410" s="1"/>
      <c r="AW410" s="1"/>
      <c r="AX410" s="1"/>
      <c r="AY410" s="1"/>
    </row>
    <row r="411" spans="2:51" ht="18" customHeight="1" x14ac:dyDescent="0.3">
      <c r="B411" s="33"/>
      <c r="C411" s="5" cm="1">
        <f t="array" ref="C411:F411">PRNG_rnd_poly(4,B410*2+1,Constants!$D$8)</f>
        <v>12</v>
      </c>
      <c r="D411" s="5">
        <v>-12</v>
      </c>
      <c r="E411" s="5">
        <v>-12</v>
      </c>
      <c r="F411" s="5">
        <v>-9</v>
      </c>
      <c r="G411" s="6"/>
      <c r="H411" s="5">
        <v>-19</v>
      </c>
      <c r="I411" s="5">
        <v>5</v>
      </c>
      <c r="J411" s="5">
        <v>16</v>
      </c>
      <c r="K411" s="5">
        <v>-19</v>
      </c>
      <c r="L411" s="6"/>
      <c r="M411" s="5" cm="1">
        <f t="array" ref="M411:P411">decompose_poly(H411:K411,$E$3,2*Constants!$D$10,"high")</f>
        <v>2</v>
      </c>
      <c r="N411" s="5">
        <v>0</v>
      </c>
      <c r="O411" s="5">
        <v>1</v>
      </c>
      <c r="P411" s="5">
        <v>2</v>
      </c>
      <c r="Q411" s="6"/>
      <c r="R411" s="11" t="str" cm="1">
        <f t="array" ref="R411">mm3_hash($V$3&amp;_xlfn.TEXTJOIN(",",TRUE,M410:P411))</f>
        <v>392AE368</v>
      </c>
      <c r="S411" s="6"/>
      <c r="T411" s="6"/>
      <c r="U411" s="6"/>
      <c r="V411" s="6"/>
      <c r="W411" s="6"/>
      <c r="X411" s="6"/>
      <c r="Y411" s="6"/>
      <c r="Z411" s="5" cm="1">
        <f t="array" ref="Z411:AC411">polyadd(C411:F411,polymultdiv($F$11:$I$11,_xlfn.ANCHORARRAY(U410),_xlfn.ANCHORARRAY($J$3),$E$3),$E$3)</f>
        <v>13</v>
      </c>
      <c r="AA411" s="5">
        <v>-14</v>
      </c>
      <c r="AB411" s="5">
        <v>-13</v>
      </c>
      <c r="AC411" s="5">
        <v>-9</v>
      </c>
      <c r="AD411" s="6"/>
      <c r="AE411" s="5" cm="1">
        <f t="array" ref="AE411:AH411">polysub(H411:K411,polymultdiv(_xlfn.ANCHORARRAY(U410),$F$15:$I$15,_xlfn.ANCHORARRAY($J$3),$E$3),$E$3)</f>
        <v>-20</v>
      </c>
      <c r="AF411" s="5">
        <v>4</v>
      </c>
      <c r="AG411" s="5">
        <v>15</v>
      </c>
      <c r="AH411" s="5">
        <v>-20</v>
      </c>
      <c r="AI411" s="6"/>
      <c r="AJ411" s="5" cm="1">
        <f t="array" ref="AJ411:AM411">decompose_poly(_xlfn.ANCHORARRAY(AE411),$E$3,2*Constants!$D$10,"low")</f>
        <v>1</v>
      </c>
      <c r="AK411" s="5">
        <v>4</v>
      </c>
      <c r="AL411" s="5">
        <v>-5</v>
      </c>
      <c r="AM411" s="5">
        <v>1</v>
      </c>
      <c r="AO411" s="33" t="str" cm="1">
        <f t="array" ref="AO411">InfinityNorm(AJ410:AM411)&amp;"&gt;="&amp;Constants!$D$10-Constants!$D$16</f>
        <v>8&gt;=8</v>
      </c>
      <c r="AP411" s="33"/>
      <c r="AQ411" s="33"/>
      <c r="AR411" s="33"/>
      <c r="AS411" s="40"/>
      <c r="AT411" s="1"/>
      <c r="AU411" s="1"/>
      <c r="AW411" s="1"/>
      <c r="AX411" s="1"/>
      <c r="AY411" s="1"/>
    </row>
    <row r="412" spans="2:51" ht="18" customHeight="1" x14ac:dyDescent="0.3">
      <c r="AT412" s="1"/>
      <c r="AU412" s="1"/>
      <c r="AW412" s="1"/>
      <c r="AX412" s="1"/>
      <c r="AY412" s="1"/>
    </row>
    <row r="413" spans="2:51" ht="18" customHeight="1" x14ac:dyDescent="0.3">
      <c r="B413" s="33">
        <v>129</v>
      </c>
      <c r="C413" s="5" cm="1">
        <f t="array" ref="C413:F413">PRNG_rnd_poly(4,B413*2,Constants!$D$8)</f>
        <v>3</v>
      </c>
      <c r="D413" s="5">
        <v>5</v>
      </c>
      <c r="E413" s="5">
        <v>-7</v>
      </c>
      <c r="F413" s="5">
        <v>11</v>
      </c>
      <c r="G413" s="6"/>
      <c r="H413" s="5" cm="1">
        <f t="array" ref="H413:K414">poly_mv_mult_div($F$6:$I$6,$K$6:$N$6,$F$7:$I$7,$K$7:$N$7,C413:F413,C414:F414,_xlfn.ANCHORARRAY($J$3),$E$3)</f>
        <v>12</v>
      </c>
      <c r="I413" s="5">
        <v>-1</v>
      </c>
      <c r="J413" s="5">
        <v>29</v>
      </c>
      <c r="K413" s="5">
        <v>12</v>
      </c>
      <c r="L413" s="6"/>
      <c r="M413" s="5" cm="1">
        <f t="array" ref="M413:P413">decompose_poly(H413:K413,$E$3,2*Constants!$D$10,"high")</f>
        <v>1</v>
      </c>
      <c r="N413" s="5">
        <v>0</v>
      </c>
      <c r="O413" s="5">
        <v>1</v>
      </c>
      <c r="P413" s="5">
        <v>1</v>
      </c>
      <c r="Q413" s="6"/>
      <c r="R413" s="33" t="s">
        <v>14</v>
      </c>
      <c r="S413" s="33"/>
      <c r="T413" s="6"/>
      <c r="U413" s="5" cm="1">
        <f t="array" ref="U413:X413">SampleInBall(4,2,R414)</f>
        <v>1</v>
      </c>
      <c r="V413" s="5">
        <v>0</v>
      </c>
      <c r="W413" s="5">
        <v>1</v>
      </c>
      <c r="X413" s="5">
        <v>0</v>
      </c>
      <c r="Y413" s="6"/>
      <c r="Z413" s="5" cm="1">
        <f t="array" ref="Z413:AC413">polyadd(C413:F413,polymultdiv($F$10:$I$10,_xlfn.ANCHORARRAY(U413),_xlfn.ANCHORARRAY($J$3),$E$3),$E$3)</f>
        <v>3</v>
      </c>
      <c r="AA413" s="5">
        <v>6</v>
      </c>
      <c r="AB413" s="5">
        <v>-7</v>
      </c>
      <c r="AC413" s="5">
        <v>12</v>
      </c>
      <c r="AD413" s="6"/>
      <c r="AE413" s="5" cm="1">
        <f t="array" ref="AE413:AH413">polysub(H413:K413,polymultdiv(_xlfn.ANCHORARRAY(U413),$F$14:$I$14,_xlfn.ANCHORARRAY($J$3),$E$3),$E$3)</f>
        <v>12</v>
      </c>
      <c r="AF413" s="5">
        <v>0</v>
      </c>
      <c r="AG413" s="5">
        <v>27</v>
      </c>
      <c r="AH413" s="5">
        <v>13</v>
      </c>
      <c r="AI413" s="6"/>
      <c r="AJ413" s="5" cm="1">
        <f t="array" ref="AJ413:AM413">decompose_poly(_xlfn.ANCHORARRAY(AE413),$E$3,2*Constants!$D$10,"low")</f>
        <v>-8</v>
      </c>
      <c r="AK413" s="5">
        <v>0</v>
      </c>
      <c r="AL413" s="5">
        <v>7</v>
      </c>
      <c r="AM413" s="5">
        <v>-7</v>
      </c>
      <c r="AO413" s="33" t="str" cm="1">
        <f t="array" ref="AO413">InfinityNorm(Z413:AC414)&amp;"&gt;="&amp;Constants!$D$8-Constants!$D$16</f>
        <v>12&gt;=11</v>
      </c>
      <c r="AP413" s="33"/>
      <c r="AQ413" s="33" t="b" cm="1">
        <f t="array" ref="AQ413">NOT(OR(InfinityNorm(Z413:AC414)&gt;=Constants!$D$8-Constants!$D$16,InfinityNorm(AJ413:AM414)&gt;=Constants!$D$10-Constants!$D$16))</f>
        <v>0</v>
      </c>
      <c r="AR413" s="33"/>
      <c r="AS413" s="40">
        <f t="shared" ref="AS413" si="127">IF(AQ413,1,0)</f>
        <v>0</v>
      </c>
      <c r="AT413" s="1"/>
      <c r="AU413" s="1"/>
      <c r="AW413" s="1"/>
      <c r="AX413" s="1"/>
      <c r="AY413" s="1"/>
    </row>
    <row r="414" spans="2:51" ht="18" customHeight="1" x14ac:dyDescent="0.3">
      <c r="B414" s="33"/>
      <c r="C414" s="5" cm="1">
        <f t="array" ref="C414:F414">PRNG_rnd_poly(4,B413*2+1,Constants!$D$8)</f>
        <v>-3</v>
      </c>
      <c r="D414" s="5">
        <v>6</v>
      </c>
      <c r="E414" s="5">
        <v>5</v>
      </c>
      <c r="F414" s="5">
        <v>-5</v>
      </c>
      <c r="G414" s="6"/>
      <c r="H414" s="5">
        <v>27</v>
      </c>
      <c r="I414" s="5">
        <v>-11</v>
      </c>
      <c r="J414" s="5">
        <v>-6</v>
      </c>
      <c r="K414" s="5">
        <v>-15</v>
      </c>
      <c r="L414" s="6"/>
      <c r="M414" s="5" cm="1">
        <f t="array" ref="M414:P414">decompose_poly(H414:K414,$E$3,2*Constants!$D$10,"high")</f>
        <v>1</v>
      </c>
      <c r="N414" s="5">
        <v>2</v>
      </c>
      <c r="O414" s="5">
        <v>0</v>
      </c>
      <c r="P414" s="5">
        <v>2</v>
      </c>
      <c r="Q414" s="6"/>
      <c r="R414" s="11" t="str" cm="1">
        <f t="array" ref="R414">mm3_hash($V$3&amp;_xlfn.TEXTJOIN(",",TRUE,M413:P414))</f>
        <v>23A005BA</v>
      </c>
      <c r="S414" s="6"/>
      <c r="T414" s="6"/>
      <c r="U414" s="6"/>
      <c r="V414" s="6"/>
      <c r="W414" s="6"/>
      <c r="X414" s="6"/>
      <c r="Y414" s="6"/>
      <c r="Z414" s="5" cm="1">
        <f t="array" ref="Z414:AC414">polyadd(C414:F414,polymultdiv($F$11:$I$11,_xlfn.ANCHORARRAY(U413),_xlfn.ANCHORARRAY($J$3),$E$3),$E$3)</f>
        <v>-4</v>
      </c>
      <c r="AA414" s="5">
        <v>8</v>
      </c>
      <c r="AB414" s="5">
        <v>6</v>
      </c>
      <c r="AC414" s="5">
        <v>-5</v>
      </c>
      <c r="AD414" s="6"/>
      <c r="AE414" s="5" cm="1">
        <f t="array" ref="AE414:AH414">polysub(H414:K414,polymultdiv(_xlfn.ANCHORARRAY(U413),$F$15:$I$15,_xlfn.ANCHORARRAY($J$3),$E$3),$E$3)</f>
        <v>28</v>
      </c>
      <c r="AF414" s="5">
        <v>-10</v>
      </c>
      <c r="AG414" s="5">
        <v>-5</v>
      </c>
      <c r="AH414" s="5">
        <v>-14</v>
      </c>
      <c r="AI414" s="6"/>
      <c r="AJ414" s="5" cm="1">
        <f t="array" ref="AJ414:AM414">decompose_poly(_xlfn.ANCHORARRAY(AE414),$E$3,2*Constants!$D$10,"low")</f>
        <v>8</v>
      </c>
      <c r="AK414" s="5">
        <v>-10</v>
      </c>
      <c r="AL414" s="5">
        <v>-5</v>
      </c>
      <c r="AM414" s="5">
        <v>7</v>
      </c>
      <c r="AO414" s="33" t="str" cm="1">
        <f t="array" ref="AO414">InfinityNorm(AJ413:AM414)&amp;"&gt;="&amp;Constants!$D$10-Constants!$D$16</f>
        <v>10&gt;=8</v>
      </c>
      <c r="AP414" s="33"/>
      <c r="AQ414" s="33"/>
      <c r="AR414" s="33"/>
      <c r="AS414" s="40"/>
      <c r="AT414" s="1"/>
      <c r="AU414" s="1"/>
      <c r="AW414" s="1"/>
      <c r="AX414" s="1"/>
      <c r="AY414" s="1"/>
    </row>
    <row r="415" spans="2:51" ht="18" customHeight="1" x14ac:dyDescent="0.3">
      <c r="AT415" s="1"/>
      <c r="AU415" s="1"/>
      <c r="AW415" s="1"/>
      <c r="AX415" s="1"/>
      <c r="AY415" s="1"/>
    </row>
    <row r="416" spans="2:51" ht="18" customHeight="1" x14ac:dyDescent="0.3">
      <c r="B416" s="33">
        <v>130</v>
      </c>
      <c r="C416" s="5" cm="1">
        <f t="array" ref="C416:F416">PRNG_rnd_poly(4,B416*2,Constants!$D$8)</f>
        <v>0</v>
      </c>
      <c r="D416" s="5">
        <v>7</v>
      </c>
      <c r="E416" s="5">
        <v>7</v>
      </c>
      <c r="F416" s="5">
        <v>-2</v>
      </c>
      <c r="G416" s="6"/>
      <c r="H416" s="5" cm="1">
        <f t="array" ref="H416:K417">poly_mv_mult_div($F$6:$I$6,$K$6:$N$6,$F$7:$I$7,$K$7:$N$7,C416:F416,C417:F417,_xlfn.ANCHORARRAY($J$3),$E$3)</f>
        <v>3</v>
      </c>
      <c r="I416" s="5">
        <v>-7</v>
      </c>
      <c r="J416" s="5">
        <v>26</v>
      </c>
      <c r="K416" s="5">
        <v>-11</v>
      </c>
      <c r="L416" s="6"/>
      <c r="M416" s="5" cm="1">
        <f t="array" ref="M416:P416">decompose_poly(H416:K416,$E$3,2*Constants!$D$10,"high")</f>
        <v>0</v>
      </c>
      <c r="N416" s="5">
        <v>0</v>
      </c>
      <c r="O416" s="5">
        <v>1</v>
      </c>
      <c r="P416" s="5">
        <v>2</v>
      </c>
      <c r="Q416" s="6"/>
      <c r="R416" s="33" t="s">
        <v>14</v>
      </c>
      <c r="S416" s="33"/>
      <c r="T416" s="6"/>
      <c r="U416" s="5" cm="1">
        <f t="array" ref="U416:X416">SampleInBall(4,2,R417)</f>
        <v>0</v>
      </c>
      <c r="V416" s="5">
        <v>1</v>
      </c>
      <c r="W416" s="5">
        <v>0</v>
      </c>
      <c r="X416" s="5">
        <v>1</v>
      </c>
      <c r="Y416" s="6"/>
      <c r="Z416" s="5" cm="1">
        <f t="array" ref="Z416:AC416">polyadd(C416:F416,polymultdiv($F$10:$I$10,_xlfn.ANCHORARRAY(U416),_xlfn.ANCHORARRAY($J$3),$E$3),$E$3)</f>
        <v>-1</v>
      </c>
      <c r="AA416" s="5">
        <v>7</v>
      </c>
      <c r="AB416" s="5">
        <v>8</v>
      </c>
      <c r="AC416" s="5">
        <v>-2</v>
      </c>
      <c r="AD416" s="6"/>
      <c r="AE416" s="5" cm="1">
        <f t="array" ref="AE416:AH416">polysub(H416:K416,polymultdiv(_xlfn.ANCHORARRAY(U416),$F$14:$I$14,_xlfn.ANCHORARRAY($J$3),$E$3),$E$3)</f>
        <v>2</v>
      </c>
      <c r="AF416" s="5">
        <v>-7</v>
      </c>
      <c r="AG416" s="5">
        <v>27</v>
      </c>
      <c r="AH416" s="5">
        <v>-13</v>
      </c>
      <c r="AI416" s="6"/>
      <c r="AJ416" s="5" cm="1">
        <f t="array" ref="AJ416:AM416">decompose_poly(_xlfn.ANCHORARRAY(AE416),$E$3,2*Constants!$D$10,"low")</f>
        <v>2</v>
      </c>
      <c r="AK416" s="5">
        <v>-7</v>
      </c>
      <c r="AL416" s="5">
        <v>7</v>
      </c>
      <c r="AM416" s="5">
        <v>8</v>
      </c>
      <c r="AO416" s="33" t="str" cm="1">
        <f t="array" ref="AO416">InfinityNorm(Z416:AC417)&amp;"&gt;="&amp;Constants!$D$8-Constants!$D$16</f>
        <v>8&gt;=11</v>
      </c>
      <c r="AP416" s="33"/>
      <c r="AQ416" s="33" t="b" cm="1">
        <f t="array" ref="AQ416">NOT(OR(InfinityNorm(Z416:AC417)&gt;=Constants!$D$8-Constants!$D$16,InfinityNorm(AJ416:AM417)&gt;=Constants!$D$10-Constants!$D$16))</f>
        <v>0</v>
      </c>
      <c r="AR416" s="33"/>
      <c r="AS416" s="40">
        <f t="shared" ref="AS416" si="128">IF(AQ416,1,0)</f>
        <v>0</v>
      </c>
      <c r="AT416" s="1"/>
      <c r="AU416" s="1"/>
      <c r="AW416" s="1"/>
      <c r="AX416" s="1"/>
      <c r="AY416" s="1"/>
    </row>
    <row r="417" spans="2:51" ht="18" customHeight="1" x14ac:dyDescent="0.3">
      <c r="B417" s="33"/>
      <c r="C417" s="5" cm="1">
        <f t="array" ref="C417:F417">PRNG_rnd_poly(4,B416*2+1,Constants!$D$8)</f>
        <v>1</v>
      </c>
      <c r="D417" s="5">
        <v>6</v>
      </c>
      <c r="E417" s="5">
        <v>1</v>
      </c>
      <c r="F417" s="5">
        <v>5</v>
      </c>
      <c r="G417" s="6"/>
      <c r="H417" s="5">
        <v>-17</v>
      </c>
      <c r="I417" s="5">
        <v>0</v>
      </c>
      <c r="J417" s="5">
        <v>8</v>
      </c>
      <c r="K417" s="5">
        <v>-1</v>
      </c>
      <c r="L417" s="6"/>
      <c r="M417" s="5" cm="1">
        <f t="array" ref="M417:P417">decompose_poly(H417:K417,$E$3,2*Constants!$D$10,"high")</f>
        <v>2</v>
      </c>
      <c r="N417" s="5">
        <v>0</v>
      </c>
      <c r="O417" s="5">
        <v>0</v>
      </c>
      <c r="P417" s="5">
        <v>0</v>
      </c>
      <c r="Q417" s="6"/>
      <c r="R417" s="11" t="str" cm="1">
        <f t="array" ref="R417">mm3_hash($V$3&amp;_xlfn.TEXTJOIN(",",TRUE,M416:P417))</f>
        <v>254D91BF</v>
      </c>
      <c r="S417" s="6"/>
      <c r="T417" s="6"/>
      <c r="U417" s="6"/>
      <c r="V417" s="6"/>
      <c r="W417" s="6"/>
      <c r="X417" s="6"/>
      <c r="Y417" s="6"/>
      <c r="Z417" s="5" cm="1">
        <f t="array" ref="Z417:AC417">polyadd(C417:F417,polymultdiv($F$11:$I$11,_xlfn.ANCHORARRAY(U416),_xlfn.ANCHORARRAY($J$3),$E$3),$E$3)</f>
        <v>1</v>
      </c>
      <c r="AA417" s="5">
        <v>5</v>
      </c>
      <c r="AB417" s="5">
        <v>3</v>
      </c>
      <c r="AC417" s="5">
        <v>6</v>
      </c>
      <c r="AD417" s="6"/>
      <c r="AE417" s="5" cm="1">
        <f t="array" ref="AE417:AH417">polysub(H417:K417,polymultdiv(_xlfn.ANCHORARRAY(U416),$F$15:$I$15,_xlfn.ANCHORARRAY($J$3),$E$3),$E$3)</f>
        <v>-18</v>
      </c>
      <c r="AF417" s="5">
        <v>1</v>
      </c>
      <c r="AG417" s="5">
        <v>9</v>
      </c>
      <c r="AH417" s="5">
        <v>0</v>
      </c>
      <c r="AI417" s="6"/>
      <c r="AJ417" s="5" cm="1">
        <f t="array" ref="AJ417:AM417">decompose_poly(_xlfn.ANCHORARRAY(AE417),$E$3,2*Constants!$D$10,"low")</f>
        <v>3</v>
      </c>
      <c r="AK417" s="5">
        <v>1</v>
      </c>
      <c r="AL417" s="5">
        <v>9</v>
      </c>
      <c r="AM417" s="5">
        <v>0</v>
      </c>
      <c r="AO417" s="33" t="str" cm="1">
        <f t="array" ref="AO417">InfinityNorm(AJ416:AM417)&amp;"&gt;="&amp;Constants!$D$10-Constants!$D$16</f>
        <v>9&gt;=8</v>
      </c>
      <c r="AP417" s="33"/>
      <c r="AQ417" s="33"/>
      <c r="AR417" s="33"/>
      <c r="AS417" s="40"/>
      <c r="AT417" s="1"/>
      <c r="AU417" s="1"/>
      <c r="AW417" s="1"/>
      <c r="AX417" s="1"/>
      <c r="AY417" s="1"/>
    </row>
    <row r="418" spans="2:51" ht="18" customHeight="1" x14ac:dyDescent="0.3">
      <c r="AT418" s="1"/>
      <c r="AU418" s="1"/>
      <c r="AW418" s="1"/>
      <c r="AX418" s="1"/>
      <c r="AY418" s="1"/>
    </row>
    <row r="419" spans="2:51" ht="18" customHeight="1" x14ac:dyDescent="0.3">
      <c r="B419" s="33">
        <v>131</v>
      </c>
      <c r="C419" s="5" cm="1">
        <f t="array" ref="C419:F419">PRNG_rnd_poly(4,B419*2,Constants!$D$8)</f>
        <v>0</v>
      </c>
      <c r="D419" s="5">
        <v>-11</v>
      </c>
      <c r="E419" s="5">
        <v>-1</v>
      </c>
      <c r="F419" s="5">
        <v>-6</v>
      </c>
      <c r="G419" s="6"/>
      <c r="H419" s="5" cm="1">
        <f t="array" ref="H419:K420">poly_mv_mult_div($F$6:$I$6,$K$6:$N$6,$F$7:$I$7,$K$7:$N$7,C419:F419,C420:F420,_xlfn.ANCHORARRAY($J$3),$E$3)</f>
        <v>-12</v>
      </c>
      <c r="I419" s="5">
        <v>15</v>
      </c>
      <c r="J419" s="5">
        <v>-2</v>
      </c>
      <c r="K419" s="5">
        <v>-8</v>
      </c>
      <c r="L419" s="6"/>
      <c r="M419" s="5" cm="1">
        <f t="array" ref="M419:P419">decompose_poly(H419:K419,$E$3,2*Constants!$D$10,"high")</f>
        <v>2</v>
      </c>
      <c r="N419" s="5">
        <v>1</v>
      </c>
      <c r="O419" s="5">
        <v>0</v>
      </c>
      <c r="P419" s="5">
        <v>0</v>
      </c>
      <c r="Q419" s="6"/>
      <c r="R419" s="33" t="s">
        <v>14</v>
      </c>
      <c r="S419" s="33"/>
      <c r="T419" s="6"/>
      <c r="U419" s="5" cm="1">
        <f t="array" ref="U419:X419">SampleInBall(4,2,R420)</f>
        <v>0</v>
      </c>
      <c r="V419" s="5">
        <v>0</v>
      </c>
      <c r="W419" s="5">
        <v>-1</v>
      </c>
      <c r="X419" s="5">
        <v>1</v>
      </c>
      <c r="Y419" s="6"/>
      <c r="Z419" s="5" cm="1">
        <f t="array" ref="Z419:AC419">polyadd(C419:F419,polymultdiv($F$10:$I$10,_xlfn.ANCHORARRAY(U419),_xlfn.ANCHORARRAY($J$3),$E$3),$E$3)</f>
        <v>-1</v>
      </c>
      <c r="AA419" s="5">
        <v>-11</v>
      </c>
      <c r="AB419" s="5">
        <v>-1</v>
      </c>
      <c r="AC419" s="5">
        <v>-7</v>
      </c>
      <c r="AD419" s="6"/>
      <c r="AE419" s="5" cm="1">
        <f t="array" ref="AE419:AH419">polysub(H419:K419,polymultdiv(_xlfn.ANCHORARRAY(U419),$F$14:$I$14,_xlfn.ANCHORARRAY($J$3),$E$3),$E$3)</f>
        <v>-14</v>
      </c>
      <c r="AF419" s="5">
        <v>16</v>
      </c>
      <c r="AG419" s="5">
        <v>-1</v>
      </c>
      <c r="AH419" s="5">
        <v>-10</v>
      </c>
      <c r="AI419" s="6"/>
      <c r="AJ419" s="5" cm="1">
        <f t="array" ref="AJ419:AM419">decompose_poly(_xlfn.ANCHORARRAY(AE419),$E$3,2*Constants!$D$10,"low")</f>
        <v>7</v>
      </c>
      <c r="AK419" s="5">
        <v>-4</v>
      </c>
      <c r="AL419" s="5">
        <v>-1</v>
      </c>
      <c r="AM419" s="5">
        <v>-10</v>
      </c>
      <c r="AO419" s="33" t="str" cm="1">
        <f t="array" ref="AO419">InfinityNorm(Z419:AC420)&amp;"&gt;="&amp;Constants!$D$8-Constants!$D$16</f>
        <v>11&gt;=11</v>
      </c>
      <c r="AP419" s="33"/>
      <c r="AQ419" s="33" t="b" cm="1">
        <f t="array" ref="AQ419">NOT(OR(InfinityNorm(Z419:AC420)&gt;=Constants!$D$8-Constants!$D$16,InfinityNorm(AJ419:AM420)&gt;=Constants!$D$10-Constants!$D$16))</f>
        <v>0</v>
      </c>
      <c r="AR419" s="33"/>
      <c r="AS419" s="40">
        <f t="shared" ref="AS419" si="129">IF(AQ419,1,0)</f>
        <v>0</v>
      </c>
      <c r="AT419" s="1"/>
      <c r="AU419" s="1"/>
      <c r="AW419" s="1"/>
      <c r="AX419" s="1"/>
      <c r="AY419" s="1"/>
    </row>
    <row r="420" spans="2:51" ht="18" customHeight="1" x14ac:dyDescent="0.3">
      <c r="B420" s="33"/>
      <c r="C420" s="5" cm="1">
        <f t="array" ref="C420:F420">PRNG_rnd_poly(4,B419*2+1,Constants!$D$8)</f>
        <v>1</v>
      </c>
      <c r="D420" s="5">
        <v>11</v>
      </c>
      <c r="E420" s="5">
        <v>-8</v>
      </c>
      <c r="F420" s="5">
        <v>1</v>
      </c>
      <c r="G420" s="6"/>
      <c r="H420" s="5">
        <v>-24</v>
      </c>
      <c r="I420" s="5">
        <v>15</v>
      </c>
      <c r="J420" s="5">
        <v>0</v>
      </c>
      <c r="K420" s="5">
        <v>-19</v>
      </c>
      <c r="L420" s="6"/>
      <c r="M420" s="5" cm="1">
        <f t="array" ref="M420:P420">decompose_poly(H420:K420,$E$3,2*Constants!$D$10,"high")</f>
        <v>2</v>
      </c>
      <c r="N420" s="5">
        <v>1</v>
      </c>
      <c r="O420" s="5">
        <v>0</v>
      </c>
      <c r="P420" s="5">
        <v>2</v>
      </c>
      <c r="Q420" s="6"/>
      <c r="R420" s="11" t="str" cm="1">
        <f t="array" ref="R420">mm3_hash($V$3&amp;_xlfn.TEXTJOIN(",",TRUE,M419:P420))</f>
        <v>C10C6424</v>
      </c>
      <c r="S420" s="6"/>
      <c r="T420" s="6"/>
      <c r="U420" s="6"/>
      <c r="V420" s="6"/>
      <c r="W420" s="6"/>
      <c r="X420" s="6"/>
      <c r="Y420" s="6"/>
      <c r="Z420" s="5" cm="1">
        <f t="array" ref="Z420:AC420">polyadd(C420:F420,polymultdiv($F$11:$I$11,_xlfn.ANCHORARRAY(U419),_xlfn.ANCHORARRAY($J$3),$E$3),$E$3)</f>
        <v>1</v>
      </c>
      <c r="AA420" s="5">
        <v>9</v>
      </c>
      <c r="AB420" s="5">
        <v>-7</v>
      </c>
      <c r="AC420" s="5">
        <v>0</v>
      </c>
      <c r="AD420" s="6"/>
      <c r="AE420" s="5" cm="1">
        <f t="array" ref="AE420:AH420">polysub(H420:K420,polymultdiv(_xlfn.ANCHORARRAY(U419),$F$15:$I$15,_xlfn.ANCHORARRAY($J$3),$E$3),$E$3)</f>
        <v>-25</v>
      </c>
      <c r="AF420" s="5">
        <v>15</v>
      </c>
      <c r="AG420" s="5">
        <v>-1</v>
      </c>
      <c r="AH420" s="5">
        <v>-19</v>
      </c>
      <c r="AI420" s="6"/>
      <c r="AJ420" s="5" cm="1">
        <f t="array" ref="AJ420:AM420">decompose_poly(_xlfn.ANCHORARRAY(AE420),$E$3,2*Constants!$D$10,"low")</f>
        <v>-4</v>
      </c>
      <c r="AK420" s="5">
        <v>-5</v>
      </c>
      <c r="AL420" s="5">
        <v>-1</v>
      </c>
      <c r="AM420" s="5">
        <v>2</v>
      </c>
      <c r="AO420" s="33" t="str" cm="1">
        <f t="array" ref="AO420">InfinityNorm(AJ419:AM420)&amp;"&gt;="&amp;Constants!$D$10-Constants!$D$16</f>
        <v>10&gt;=8</v>
      </c>
      <c r="AP420" s="33"/>
      <c r="AQ420" s="33"/>
      <c r="AR420" s="33"/>
      <c r="AS420" s="40"/>
      <c r="AT420" s="1"/>
      <c r="AU420" s="1"/>
      <c r="AW420" s="1"/>
      <c r="AX420" s="1"/>
      <c r="AY420" s="1"/>
    </row>
    <row r="421" spans="2:51" ht="18" customHeight="1" x14ac:dyDescent="0.3">
      <c r="AT421" s="1"/>
      <c r="AU421" s="1"/>
      <c r="AW421" s="1"/>
      <c r="AX421" s="1"/>
      <c r="AY421" s="1"/>
    </row>
    <row r="422" spans="2:51" ht="18" customHeight="1" x14ac:dyDescent="0.3">
      <c r="B422" s="33">
        <v>132</v>
      </c>
      <c r="C422" s="5" cm="1">
        <f t="array" ref="C422:F422">PRNG_rnd_poly(4,B422*2,Constants!$D$8)</f>
        <v>-8</v>
      </c>
      <c r="D422" s="5">
        <v>2</v>
      </c>
      <c r="E422" s="5">
        <v>-12</v>
      </c>
      <c r="F422" s="5">
        <v>-8</v>
      </c>
      <c r="G422" s="6"/>
      <c r="H422" s="5" cm="1">
        <f t="array" ref="H422:K423">poly_mv_mult_div($F$6:$I$6,$K$6:$N$6,$F$7:$I$7,$K$7:$N$7,C422:F422,C423:F423,_xlfn.ANCHORARRAY($J$3),$E$3)</f>
        <v>-1</v>
      </c>
      <c r="I422" s="5">
        <v>25</v>
      </c>
      <c r="J422" s="5">
        <v>8</v>
      </c>
      <c r="K422" s="5">
        <v>21</v>
      </c>
      <c r="L422" s="6"/>
      <c r="M422" s="5" cm="1">
        <f t="array" ref="M422:P422">decompose_poly(H422:K422,$E$3,2*Constants!$D$10,"high")</f>
        <v>0</v>
      </c>
      <c r="N422" s="5">
        <v>1</v>
      </c>
      <c r="O422" s="5">
        <v>0</v>
      </c>
      <c r="P422" s="5">
        <v>1</v>
      </c>
      <c r="Q422" s="6"/>
      <c r="R422" s="33" t="s">
        <v>14</v>
      </c>
      <c r="S422" s="33"/>
      <c r="T422" s="6"/>
      <c r="U422" s="5" cm="1">
        <f t="array" ref="U422:X422">SampleInBall(4,2,R423)</f>
        <v>0</v>
      </c>
      <c r="V422" s="5">
        <v>0</v>
      </c>
      <c r="W422" s="5">
        <v>-1</v>
      </c>
      <c r="X422" s="5">
        <v>-1</v>
      </c>
      <c r="Y422" s="6"/>
      <c r="Z422" s="5" cm="1">
        <f t="array" ref="Z422:AC422">polyadd(C422:F422,polymultdiv($F$10:$I$10,_xlfn.ANCHORARRAY(U422),_xlfn.ANCHORARRAY($J$3),$E$3),$E$3)</f>
        <v>-7</v>
      </c>
      <c r="AA422" s="5">
        <v>2</v>
      </c>
      <c r="AB422" s="5">
        <v>-12</v>
      </c>
      <c r="AC422" s="5">
        <v>-9</v>
      </c>
      <c r="AD422" s="6"/>
      <c r="AE422" s="5" cm="1">
        <f t="array" ref="AE422:AH422">polysub(H422:K422,polymultdiv(_xlfn.ANCHORARRAY(U422),$F$14:$I$14,_xlfn.ANCHORARRAY($J$3),$E$3),$E$3)</f>
        <v>-1</v>
      </c>
      <c r="AF422" s="5">
        <v>24</v>
      </c>
      <c r="AG422" s="5">
        <v>9</v>
      </c>
      <c r="AH422" s="5">
        <v>21</v>
      </c>
      <c r="AI422" s="6"/>
      <c r="AJ422" s="5" cm="1">
        <f t="array" ref="AJ422:AM422">decompose_poly(_xlfn.ANCHORARRAY(AE422),$E$3,2*Constants!$D$10,"low")</f>
        <v>-1</v>
      </c>
      <c r="AK422" s="5">
        <v>4</v>
      </c>
      <c r="AL422" s="5">
        <v>9</v>
      </c>
      <c r="AM422" s="5">
        <v>1</v>
      </c>
      <c r="AO422" s="33" t="str" cm="1">
        <f t="array" ref="AO422">InfinityNorm(Z422:AC423)&amp;"&gt;="&amp;Constants!$D$8-Constants!$D$16</f>
        <v>12&gt;=11</v>
      </c>
      <c r="AP422" s="33"/>
      <c r="AQ422" s="33" t="b" cm="1">
        <f t="array" ref="AQ422">NOT(OR(InfinityNorm(Z422:AC423)&gt;=Constants!$D$8-Constants!$D$16,InfinityNorm(AJ422:AM423)&gt;=Constants!$D$10-Constants!$D$16))</f>
        <v>0</v>
      </c>
      <c r="AR422" s="33"/>
      <c r="AS422" s="40">
        <f t="shared" ref="AS422" si="130">IF(AQ422,1,0)</f>
        <v>0</v>
      </c>
      <c r="AT422" s="1"/>
      <c r="AU422" s="1"/>
      <c r="AW422" s="1"/>
      <c r="AX422" s="1"/>
      <c r="AY422" s="1"/>
    </row>
    <row r="423" spans="2:51" ht="18" customHeight="1" x14ac:dyDescent="0.3">
      <c r="B423" s="33"/>
      <c r="C423" s="5" cm="1">
        <f t="array" ref="C423:F423">PRNG_rnd_poly(4,B422*2+1,Constants!$D$8)</f>
        <v>-7</v>
      </c>
      <c r="D423" s="5">
        <v>-5</v>
      </c>
      <c r="E423" s="5">
        <v>-4</v>
      </c>
      <c r="F423" s="5">
        <v>1</v>
      </c>
      <c r="G423" s="6"/>
      <c r="H423" s="5">
        <v>-24</v>
      </c>
      <c r="I423" s="5">
        <v>-17</v>
      </c>
      <c r="J423" s="5">
        <v>3</v>
      </c>
      <c r="K423" s="5">
        <v>12</v>
      </c>
      <c r="L423" s="6"/>
      <c r="M423" s="5" cm="1">
        <f t="array" ref="M423:P423">decompose_poly(H423:K423,$E$3,2*Constants!$D$10,"high")</f>
        <v>2</v>
      </c>
      <c r="N423" s="5">
        <v>2</v>
      </c>
      <c r="O423" s="5">
        <v>0</v>
      </c>
      <c r="P423" s="5">
        <v>1</v>
      </c>
      <c r="Q423" s="6"/>
      <c r="R423" s="11" t="str" cm="1">
        <f t="array" ref="R423">mm3_hash($V$3&amp;_xlfn.TEXTJOIN(",",TRUE,M422:P423))</f>
        <v>5B1638D5</v>
      </c>
      <c r="S423" s="6"/>
      <c r="T423" s="6"/>
      <c r="U423" s="6"/>
      <c r="V423" s="6"/>
      <c r="W423" s="6"/>
      <c r="X423" s="6"/>
      <c r="Y423" s="6"/>
      <c r="Z423" s="5" cm="1">
        <f t="array" ref="Z423:AC423">polyadd(C423:F423,polymultdiv($F$11:$I$11,_xlfn.ANCHORARRAY(U422),_xlfn.ANCHORARRAY($J$3),$E$3),$E$3)</f>
        <v>-5</v>
      </c>
      <c r="AA423" s="5">
        <v>-5</v>
      </c>
      <c r="AB423" s="5">
        <v>-5</v>
      </c>
      <c r="AC423" s="5">
        <v>0</v>
      </c>
      <c r="AD423" s="6"/>
      <c r="AE423" s="5" cm="1">
        <f t="array" ref="AE423:AH423">polysub(H423:K423,polymultdiv(_xlfn.ANCHORARRAY(U422),$F$15:$I$15,_xlfn.ANCHORARRAY($J$3),$E$3),$E$3)</f>
        <v>-23</v>
      </c>
      <c r="AF423" s="5">
        <v>-17</v>
      </c>
      <c r="AG423" s="5">
        <v>2</v>
      </c>
      <c r="AH423" s="5">
        <v>10</v>
      </c>
      <c r="AI423" s="6"/>
      <c r="AJ423" s="5" cm="1">
        <f t="array" ref="AJ423:AM423">decompose_poly(_xlfn.ANCHORARRAY(AE423),$E$3,2*Constants!$D$10,"low")</f>
        <v>-2</v>
      </c>
      <c r="AK423" s="5">
        <v>4</v>
      </c>
      <c r="AL423" s="5">
        <v>2</v>
      </c>
      <c r="AM423" s="5">
        <v>10</v>
      </c>
      <c r="AO423" s="33" t="str" cm="1">
        <f t="array" ref="AO423">InfinityNorm(AJ422:AM423)&amp;"&gt;="&amp;Constants!$D$10-Constants!$D$16</f>
        <v>10&gt;=8</v>
      </c>
      <c r="AP423" s="33"/>
      <c r="AQ423" s="33"/>
      <c r="AR423" s="33"/>
      <c r="AS423" s="40"/>
      <c r="AT423" s="1"/>
      <c r="AU423" s="1"/>
      <c r="AW423" s="1"/>
      <c r="AX423" s="1"/>
      <c r="AY423" s="1"/>
    </row>
    <row r="424" spans="2:51" ht="18" customHeight="1" x14ac:dyDescent="0.3">
      <c r="AT424" s="1"/>
      <c r="AU424" s="1"/>
      <c r="AW424" s="1"/>
      <c r="AX424" s="1"/>
      <c r="AY424" s="1"/>
    </row>
    <row r="425" spans="2:51" ht="18" customHeight="1" x14ac:dyDescent="0.3">
      <c r="B425" s="33">
        <v>133</v>
      </c>
      <c r="C425" s="5" cm="1">
        <f t="array" ref="C425:F425">PRNG_rnd_poly(4,B425*2,Constants!$D$8)</f>
        <v>-10</v>
      </c>
      <c r="D425" s="5">
        <v>-10</v>
      </c>
      <c r="E425" s="5">
        <v>11</v>
      </c>
      <c r="F425" s="5">
        <v>-12</v>
      </c>
      <c r="G425" s="6"/>
      <c r="H425" s="5" cm="1">
        <f t="array" ref="H425:K426">poly_mv_mult_div($F$6:$I$6,$K$6:$N$6,$F$7:$I$7,$K$7:$N$7,C425:F425,C426:F426,_xlfn.ANCHORARRAY($J$3),$E$3)</f>
        <v>-9</v>
      </c>
      <c r="I425" s="5">
        <v>24</v>
      </c>
      <c r="J425" s="5">
        <v>20</v>
      </c>
      <c r="K425" s="5">
        <v>-11</v>
      </c>
      <c r="L425" s="6"/>
      <c r="M425" s="5" cm="1">
        <f t="array" ref="M425:P425">decompose_poly(H425:K425,$E$3,2*Constants!$D$10,"high")</f>
        <v>0</v>
      </c>
      <c r="N425" s="5">
        <v>1</v>
      </c>
      <c r="O425" s="5">
        <v>1</v>
      </c>
      <c r="P425" s="5">
        <v>2</v>
      </c>
      <c r="Q425" s="6"/>
      <c r="R425" s="33" t="s">
        <v>14</v>
      </c>
      <c r="S425" s="33"/>
      <c r="T425" s="6"/>
      <c r="U425" s="5" cm="1">
        <f t="array" ref="U425:X425">SampleInBall(4,2,R426)</f>
        <v>-1</v>
      </c>
      <c r="V425" s="5">
        <v>0</v>
      </c>
      <c r="W425" s="5">
        <v>0</v>
      </c>
      <c r="X425" s="5">
        <v>-1</v>
      </c>
      <c r="Y425" s="6"/>
      <c r="Z425" s="5" cm="1">
        <f t="array" ref="Z425:AC425">polyadd(C425:F425,polymultdiv($F$10:$I$10,_xlfn.ANCHORARRAY(U425),_xlfn.ANCHORARRAY($J$3),$E$3),$E$3)</f>
        <v>-9</v>
      </c>
      <c r="AA425" s="5">
        <v>-11</v>
      </c>
      <c r="AB425" s="5">
        <v>11</v>
      </c>
      <c r="AC425" s="5">
        <v>-12</v>
      </c>
      <c r="AD425" s="6"/>
      <c r="AE425" s="5" cm="1">
        <f t="array" ref="AE425:AH425">polysub(H425:K425,polymultdiv(_xlfn.ANCHORARRAY(U425),$F$14:$I$14,_xlfn.ANCHORARRAY($J$3),$E$3),$E$3)</f>
        <v>-7</v>
      </c>
      <c r="AF425" s="5">
        <v>22</v>
      </c>
      <c r="AG425" s="5">
        <v>21</v>
      </c>
      <c r="AH425" s="5">
        <v>-10</v>
      </c>
      <c r="AI425" s="6"/>
      <c r="AJ425" s="5" cm="1">
        <f t="array" ref="AJ425:AM425">decompose_poly(_xlfn.ANCHORARRAY(AE425),$E$3,2*Constants!$D$10,"low")</f>
        <v>-7</v>
      </c>
      <c r="AK425" s="5">
        <v>2</v>
      </c>
      <c r="AL425" s="5">
        <v>1</v>
      </c>
      <c r="AM425" s="5">
        <v>-10</v>
      </c>
      <c r="AO425" s="33" t="str" cm="1">
        <f t="array" ref="AO425">InfinityNorm(Z425:AC426)&amp;"&gt;="&amp;Constants!$D$8-Constants!$D$16</f>
        <v>12&gt;=11</v>
      </c>
      <c r="AP425" s="33"/>
      <c r="AQ425" s="33" t="b" cm="1">
        <f t="array" ref="AQ425">NOT(OR(InfinityNorm(Z425:AC426)&gt;=Constants!$D$8-Constants!$D$16,InfinityNorm(AJ425:AM426)&gt;=Constants!$D$10-Constants!$D$16))</f>
        <v>0</v>
      </c>
      <c r="AR425" s="33"/>
      <c r="AS425" s="40">
        <f t="shared" ref="AS425" si="131">IF(AQ425,1,0)</f>
        <v>0</v>
      </c>
      <c r="AT425" s="1"/>
      <c r="AU425" s="1"/>
      <c r="AW425" s="1"/>
      <c r="AX425" s="1"/>
      <c r="AY425" s="1"/>
    </row>
    <row r="426" spans="2:51" ht="18" customHeight="1" x14ac:dyDescent="0.3">
      <c r="B426" s="33"/>
      <c r="C426" s="5" cm="1">
        <f t="array" ref="C426:F426">PRNG_rnd_poly(4,B425*2+1,Constants!$D$8)</f>
        <v>-5</v>
      </c>
      <c r="D426" s="5">
        <v>-10</v>
      </c>
      <c r="E426" s="5">
        <v>6</v>
      </c>
      <c r="F426" s="5">
        <v>1</v>
      </c>
      <c r="G426" s="6"/>
      <c r="H426" s="5">
        <v>-17</v>
      </c>
      <c r="I426" s="5">
        <v>-6</v>
      </c>
      <c r="J426" s="5">
        <v>-19</v>
      </c>
      <c r="K426" s="5">
        <v>-28</v>
      </c>
      <c r="L426" s="6"/>
      <c r="M426" s="5" cm="1">
        <f t="array" ref="M426:P426">decompose_poly(H426:K426,$E$3,2*Constants!$D$10,"high")</f>
        <v>2</v>
      </c>
      <c r="N426" s="5">
        <v>0</v>
      </c>
      <c r="O426" s="5">
        <v>2</v>
      </c>
      <c r="P426" s="5">
        <v>2</v>
      </c>
      <c r="Q426" s="6"/>
      <c r="R426" s="11" t="str" cm="1">
        <f t="array" ref="R426">mm3_hash($V$3&amp;_xlfn.TEXTJOIN(",",TRUE,M425:P426))</f>
        <v>7A7FF567</v>
      </c>
      <c r="S426" s="6"/>
      <c r="T426" s="6"/>
      <c r="U426" s="6"/>
      <c r="V426" s="6"/>
      <c r="W426" s="6"/>
      <c r="X426" s="6"/>
      <c r="Y426" s="6"/>
      <c r="Z426" s="5" cm="1">
        <f t="array" ref="Z426:AC426">polyadd(C426:F426,polymultdiv($F$11:$I$11,_xlfn.ANCHORARRAY(U425),_xlfn.ANCHORARRAY($J$3),$E$3),$E$3)</f>
        <v>-4</v>
      </c>
      <c r="AA426" s="5">
        <v>-10</v>
      </c>
      <c r="AB426" s="5">
        <v>4</v>
      </c>
      <c r="AC426" s="5">
        <v>2</v>
      </c>
      <c r="AD426" s="6"/>
      <c r="AE426" s="5" cm="1">
        <f t="array" ref="AE426:AH426">polysub(H426:K426,polymultdiv(_xlfn.ANCHORARRAY(U425),$F$15:$I$15,_xlfn.ANCHORARRAY($J$3),$E$3),$E$3)</f>
        <v>-17</v>
      </c>
      <c r="AF426" s="5">
        <v>-7</v>
      </c>
      <c r="AG426" s="5">
        <v>-19</v>
      </c>
      <c r="AH426" s="5">
        <v>-29</v>
      </c>
      <c r="AI426" s="6"/>
      <c r="AJ426" s="5" cm="1">
        <f t="array" ref="AJ426:AM426">decompose_poly(_xlfn.ANCHORARRAY(AE426),$E$3,2*Constants!$D$10,"low")</f>
        <v>4</v>
      </c>
      <c r="AK426" s="5">
        <v>-7</v>
      </c>
      <c r="AL426" s="5">
        <v>2</v>
      </c>
      <c r="AM426" s="5">
        <v>-8</v>
      </c>
      <c r="AO426" s="33" t="str" cm="1">
        <f t="array" ref="AO426">InfinityNorm(AJ425:AM426)&amp;"&gt;="&amp;Constants!$D$10-Constants!$D$16</f>
        <v>10&gt;=8</v>
      </c>
      <c r="AP426" s="33"/>
      <c r="AQ426" s="33"/>
      <c r="AR426" s="33"/>
      <c r="AS426" s="40"/>
      <c r="AT426" s="1"/>
      <c r="AU426" s="1"/>
      <c r="AW426" s="1"/>
      <c r="AX426" s="1"/>
      <c r="AY426" s="1"/>
    </row>
    <row r="427" spans="2:51" ht="18" customHeight="1" x14ac:dyDescent="0.3">
      <c r="AT427" s="1"/>
      <c r="AU427" s="1"/>
      <c r="AW427" s="1"/>
      <c r="AX427" s="1"/>
      <c r="AY427" s="1"/>
    </row>
    <row r="428" spans="2:51" ht="18" customHeight="1" x14ac:dyDescent="0.3">
      <c r="B428" s="33">
        <v>134</v>
      </c>
      <c r="C428" s="5" cm="1">
        <f t="array" ref="C428:F428">PRNG_rnd_poly(4,B428*2,Constants!$D$8)</f>
        <v>6</v>
      </c>
      <c r="D428" s="5">
        <v>6</v>
      </c>
      <c r="E428" s="5">
        <v>10</v>
      </c>
      <c r="F428" s="5">
        <v>-10</v>
      </c>
      <c r="G428" s="6"/>
      <c r="H428" s="5" cm="1">
        <f t="array" ref="H428:K429">poly_mv_mult_div($F$6:$I$6,$K$6:$N$6,$F$7:$I$7,$K$7:$N$7,C428:F428,C429:F429,_xlfn.ANCHORARRAY($J$3),$E$3)</f>
        <v>-26</v>
      </c>
      <c r="I428" s="5">
        <v>-13</v>
      </c>
      <c r="J428" s="5">
        <v>20</v>
      </c>
      <c r="K428" s="5">
        <v>15</v>
      </c>
      <c r="L428" s="6"/>
      <c r="M428" s="5" cm="1">
        <f t="array" ref="M428:P428">decompose_poly(H428:K428,$E$3,2*Constants!$D$10,"high")</f>
        <v>2</v>
      </c>
      <c r="N428" s="5">
        <v>2</v>
      </c>
      <c r="O428" s="5">
        <v>1</v>
      </c>
      <c r="P428" s="5">
        <v>1</v>
      </c>
      <c r="Q428" s="6"/>
      <c r="R428" s="33" t="s">
        <v>14</v>
      </c>
      <c r="S428" s="33"/>
      <c r="T428" s="6"/>
      <c r="U428" s="5" cm="1">
        <f t="array" ref="U428:X428">SampleInBall(4,2,R429)</f>
        <v>0</v>
      </c>
      <c r="V428" s="5">
        <v>0</v>
      </c>
      <c r="W428" s="5">
        <v>1</v>
      </c>
      <c r="X428" s="5">
        <v>-1</v>
      </c>
      <c r="Y428" s="6"/>
      <c r="Z428" s="5" cm="1">
        <f t="array" ref="Z428:AC428">polyadd(C428:F428,polymultdiv($F$10:$I$10,_xlfn.ANCHORARRAY(U428),_xlfn.ANCHORARRAY($J$3),$E$3),$E$3)</f>
        <v>7</v>
      </c>
      <c r="AA428" s="5">
        <v>6</v>
      </c>
      <c r="AB428" s="5">
        <v>10</v>
      </c>
      <c r="AC428" s="5">
        <v>-9</v>
      </c>
      <c r="AD428" s="6"/>
      <c r="AE428" s="5" cm="1">
        <f t="array" ref="AE428:AH428">polysub(H428:K428,polymultdiv(_xlfn.ANCHORARRAY(U428),$F$14:$I$14,_xlfn.ANCHORARRAY($J$3),$E$3),$E$3)</f>
        <v>-24</v>
      </c>
      <c r="AF428" s="5">
        <v>-14</v>
      </c>
      <c r="AG428" s="5">
        <v>19</v>
      </c>
      <c r="AH428" s="5">
        <v>17</v>
      </c>
      <c r="AI428" s="6"/>
      <c r="AJ428" s="5" cm="1">
        <f t="array" ref="AJ428:AM428">decompose_poly(_xlfn.ANCHORARRAY(AE428),$E$3,2*Constants!$D$10,"low")</f>
        <v>-3</v>
      </c>
      <c r="AK428" s="5">
        <v>7</v>
      </c>
      <c r="AL428" s="5">
        <v>-1</v>
      </c>
      <c r="AM428" s="5">
        <v>-3</v>
      </c>
      <c r="AO428" s="33" t="str" cm="1">
        <f t="array" ref="AO428">InfinityNorm(Z428:AC429)&amp;"&gt;="&amp;Constants!$D$8-Constants!$D$16</f>
        <v>10&gt;=11</v>
      </c>
      <c r="AP428" s="33"/>
      <c r="AQ428" s="33" t="b" cm="1">
        <f t="array" ref="AQ428">NOT(OR(InfinityNorm(Z428:AC429)&gt;=Constants!$D$8-Constants!$D$16,InfinityNorm(AJ428:AM429)&gt;=Constants!$D$10-Constants!$D$16))</f>
        <v>1</v>
      </c>
      <c r="AR428" s="33"/>
      <c r="AS428" s="40">
        <f t="shared" ref="AS428" si="132">IF(AQ428,1,0)</f>
        <v>1</v>
      </c>
      <c r="AT428" s="1"/>
      <c r="AU428" s="1"/>
      <c r="AW428" s="1"/>
      <c r="AX428" s="1"/>
      <c r="AY428" s="1"/>
    </row>
    <row r="429" spans="2:51" ht="18" customHeight="1" x14ac:dyDescent="0.3">
      <c r="B429" s="33"/>
      <c r="C429" s="5" cm="1">
        <f t="array" ref="C429:F429">PRNG_rnd_poly(4,B428*2+1,Constants!$D$8)</f>
        <v>5</v>
      </c>
      <c r="D429" s="5">
        <v>5</v>
      </c>
      <c r="E429" s="5">
        <v>8</v>
      </c>
      <c r="F429" s="5">
        <v>9</v>
      </c>
      <c r="G429" s="6"/>
      <c r="H429" s="5">
        <v>-15</v>
      </c>
      <c r="I429" s="5">
        <v>26</v>
      </c>
      <c r="J429" s="5">
        <v>23</v>
      </c>
      <c r="K429" s="5">
        <v>-22</v>
      </c>
      <c r="L429" s="6"/>
      <c r="M429" s="5" cm="1">
        <f t="array" ref="M429:P429">decompose_poly(H429:K429,$E$3,2*Constants!$D$10,"high")</f>
        <v>2</v>
      </c>
      <c r="N429" s="5">
        <v>1</v>
      </c>
      <c r="O429" s="5">
        <v>1</v>
      </c>
      <c r="P429" s="5">
        <v>2</v>
      </c>
      <c r="Q429" s="6"/>
      <c r="R429" s="11" t="str" cm="1">
        <f t="array" ref="R429">mm3_hash($V$3&amp;_xlfn.TEXTJOIN(",",TRUE,M428:P429))</f>
        <v>0A4A801B</v>
      </c>
      <c r="S429" s="6"/>
      <c r="T429" s="6"/>
      <c r="U429" s="6"/>
      <c r="V429" s="6"/>
      <c r="W429" s="6"/>
      <c r="X429" s="6"/>
      <c r="Y429" s="6"/>
      <c r="Z429" s="5" cm="1">
        <f t="array" ref="Z429:AC429">polyadd(C429:F429,polymultdiv($F$11:$I$11,_xlfn.ANCHORARRAY(U428),_xlfn.ANCHORARRAY($J$3),$E$3),$E$3)</f>
        <v>5</v>
      </c>
      <c r="AA429" s="5">
        <v>7</v>
      </c>
      <c r="AB429" s="5">
        <v>7</v>
      </c>
      <c r="AC429" s="5">
        <v>10</v>
      </c>
      <c r="AD429" s="6"/>
      <c r="AE429" s="5" cm="1">
        <f t="array" ref="AE429:AH429">polysub(H429:K429,polymultdiv(_xlfn.ANCHORARRAY(U428),$F$15:$I$15,_xlfn.ANCHORARRAY($J$3),$E$3),$E$3)</f>
        <v>-14</v>
      </c>
      <c r="AF429" s="5">
        <v>26</v>
      </c>
      <c r="AG429" s="5">
        <v>24</v>
      </c>
      <c r="AH429" s="5">
        <v>-22</v>
      </c>
      <c r="AI429" s="6"/>
      <c r="AJ429" s="5" cm="1">
        <f t="array" ref="AJ429:AM429">decompose_poly(_xlfn.ANCHORARRAY(AE429),$E$3,2*Constants!$D$10,"low")</f>
        <v>7</v>
      </c>
      <c r="AK429" s="5">
        <v>6</v>
      </c>
      <c r="AL429" s="5">
        <v>4</v>
      </c>
      <c r="AM429" s="5">
        <v>-1</v>
      </c>
      <c r="AO429" s="33" t="str" cm="1">
        <f t="array" ref="AO429">InfinityNorm(AJ428:AM429)&amp;"&gt;="&amp;Constants!$D$10-Constants!$D$16</f>
        <v>7&gt;=8</v>
      </c>
      <c r="AP429" s="33"/>
      <c r="AQ429" s="33"/>
      <c r="AR429" s="33"/>
      <c r="AS429" s="40"/>
      <c r="AT429" s="1"/>
      <c r="AU429" s="1"/>
      <c r="AW429" s="1"/>
      <c r="AX429" s="1"/>
      <c r="AY429" s="1"/>
    </row>
    <row r="430" spans="2:51" ht="18" customHeight="1" x14ac:dyDescent="0.3">
      <c r="AT430" s="1"/>
      <c r="AU430" s="1"/>
      <c r="AW430" s="1"/>
      <c r="AX430" s="1"/>
      <c r="AY430" s="1"/>
    </row>
    <row r="431" spans="2:51" ht="18" customHeight="1" x14ac:dyDescent="0.3">
      <c r="B431" s="33">
        <v>135</v>
      </c>
      <c r="C431" s="5" cm="1">
        <f t="array" ref="C431:F431">PRNG_rnd_poly(4,B431*2,Constants!$D$8)</f>
        <v>-10</v>
      </c>
      <c r="D431" s="5">
        <v>-12</v>
      </c>
      <c r="E431" s="5">
        <v>3</v>
      </c>
      <c r="F431" s="5">
        <v>12</v>
      </c>
      <c r="G431" s="6"/>
      <c r="H431" s="5" cm="1">
        <f t="array" ref="H431:K432">poly_mv_mult_div($F$6:$I$6,$K$6:$N$6,$F$7:$I$7,$K$7:$N$7,C431:F431,C432:F432,_xlfn.ANCHORARRAY($J$3),$E$3)</f>
        <v>29</v>
      </c>
      <c r="I431" s="5">
        <v>30</v>
      </c>
      <c r="J431" s="5">
        <v>7</v>
      </c>
      <c r="K431" s="5">
        <v>29</v>
      </c>
      <c r="L431" s="6"/>
      <c r="M431" s="5" cm="1">
        <f t="array" ref="M431:P431">decompose_poly(H431:K431,$E$3,2*Constants!$D$10,"high")</f>
        <v>1</v>
      </c>
      <c r="N431" s="5">
        <v>1</v>
      </c>
      <c r="O431" s="5">
        <v>0</v>
      </c>
      <c r="P431" s="5">
        <v>1</v>
      </c>
      <c r="Q431" s="6"/>
      <c r="R431" s="33" t="s">
        <v>14</v>
      </c>
      <c r="S431" s="33"/>
      <c r="T431" s="6"/>
      <c r="U431" s="5" cm="1">
        <f t="array" ref="U431:X431">SampleInBall(4,2,R432)</f>
        <v>0</v>
      </c>
      <c r="V431" s="5">
        <v>1</v>
      </c>
      <c r="W431" s="5">
        <v>1</v>
      </c>
      <c r="X431" s="5">
        <v>0</v>
      </c>
      <c r="Y431" s="6"/>
      <c r="Z431" s="5" cm="1">
        <f t="array" ref="Z431:AC431">polyadd(C431:F431,polymultdiv($F$10:$I$10,_xlfn.ANCHORARRAY(U431),_xlfn.ANCHORARRAY($J$3),$E$3),$E$3)</f>
        <v>-10</v>
      </c>
      <c r="AA431" s="5">
        <v>-12</v>
      </c>
      <c r="AB431" s="5">
        <v>4</v>
      </c>
      <c r="AC431" s="5">
        <v>13</v>
      </c>
      <c r="AD431" s="6"/>
      <c r="AE431" s="5" cm="1">
        <f t="array" ref="AE431:AH431">polysub(H431:K431,polymultdiv(_xlfn.ANCHORARRAY(U431),$F$14:$I$14,_xlfn.ANCHORARRAY($J$3),$E$3),$E$3)</f>
        <v>30</v>
      </c>
      <c r="AF431" s="5">
        <v>29</v>
      </c>
      <c r="AG431" s="5">
        <v>7</v>
      </c>
      <c r="AH431" s="5">
        <v>29</v>
      </c>
      <c r="AI431" s="6"/>
      <c r="AJ431" s="5" cm="1">
        <f t="array" ref="AJ431:AM431">decompose_poly(_xlfn.ANCHORARRAY(AE431),$E$3,2*Constants!$D$10,"low")</f>
        <v>10</v>
      </c>
      <c r="AK431" s="5">
        <v>9</v>
      </c>
      <c r="AL431" s="5">
        <v>7</v>
      </c>
      <c r="AM431" s="5">
        <v>9</v>
      </c>
      <c r="AO431" s="33" t="str" cm="1">
        <f t="array" ref="AO431">InfinityNorm(Z431:AC432)&amp;"&gt;="&amp;Constants!$D$8-Constants!$D$16</f>
        <v>13&gt;=11</v>
      </c>
      <c r="AP431" s="33"/>
      <c r="AQ431" s="33" t="b" cm="1">
        <f t="array" ref="AQ431">NOT(OR(InfinityNorm(Z431:AC432)&gt;=Constants!$D$8-Constants!$D$16,InfinityNorm(AJ431:AM432)&gt;=Constants!$D$10-Constants!$D$16))</f>
        <v>0</v>
      </c>
      <c r="AR431" s="33"/>
      <c r="AS431" s="40">
        <f t="shared" ref="AS431" si="133">IF(AQ431,1,0)</f>
        <v>0</v>
      </c>
      <c r="AT431" s="1"/>
      <c r="AU431" s="1"/>
      <c r="AW431" s="1"/>
      <c r="AX431" s="1"/>
      <c r="AY431" s="1"/>
    </row>
    <row r="432" spans="2:51" ht="18" customHeight="1" x14ac:dyDescent="0.3">
      <c r="B432" s="33"/>
      <c r="C432" s="5" cm="1">
        <f t="array" ref="C432:F432">PRNG_rnd_poly(4,B431*2+1,Constants!$D$8)</f>
        <v>-3</v>
      </c>
      <c r="D432" s="5">
        <v>0</v>
      </c>
      <c r="E432" s="5">
        <v>-8</v>
      </c>
      <c r="F432" s="5">
        <v>-4</v>
      </c>
      <c r="G432" s="6"/>
      <c r="H432" s="5">
        <v>0</v>
      </c>
      <c r="I432" s="5">
        <v>2</v>
      </c>
      <c r="J432" s="5">
        <v>-7</v>
      </c>
      <c r="K432" s="5">
        <v>-23</v>
      </c>
      <c r="L432" s="6"/>
      <c r="M432" s="5" cm="1">
        <f t="array" ref="M432:P432">decompose_poly(H432:K432,$E$3,2*Constants!$D$10,"high")</f>
        <v>0</v>
      </c>
      <c r="N432" s="5">
        <v>0</v>
      </c>
      <c r="O432" s="5">
        <v>0</v>
      </c>
      <c r="P432" s="5">
        <v>2</v>
      </c>
      <c r="Q432" s="6"/>
      <c r="R432" s="11" t="str" cm="1">
        <f t="array" ref="R432">mm3_hash($V$3&amp;_xlfn.TEXTJOIN(",",TRUE,M431:P432))</f>
        <v>52969579</v>
      </c>
      <c r="S432" s="6"/>
      <c r="T432" s="6"/>
      <c r="U432" s="6"/>
      <c r="V432" s="6"/>
      <c r="W432" s="6"/>
      <c r="X432" s="6"/>
      <c r="Y432" s="6"/>
      <c r="Z432" s="5" cm="1">
        <f t="array" ref="Z432:AC432">polyadd(C432:F432,polymultdiv($F$11:$I$11,_xlfn.ANCHORARRAY(U431),_xlfn.ANCHORARRAY($J$3),$E$3),$E$3)</f>
        <v>-3</v>
      </c>
      <c r="AA432" s="5">
        <v>1</v>
      </c>
      <c r="AB432" s="5">
        <v>-7</v>
      </c>
      <c r="AC432" s="5">
        <v>-2</v>
      </c>
      <c r="AD432" s="6"/>
      <c r="AE432" s="5" cm="1">
        <f t="array" ref="AE432:AH432">polysub(H432:K432,polymultdiv(_xlfn.ANCHORARRAY(U431),$F$15:$I$15,_xlfn.ANCHORARRAY($J$3),$E$3),$E$3)</f>
        <v>0</v>
      </c>
      <c r="AF432" s="5">
        <v>3</v>
      </c>
      <c r="AG432" s="5">
        <v>-5</v>
      </c>
      <c r="AH432" s="5">
        <v>-22</v>
      </c>
      <c r="AI432" s="6"/>
      <c r="AJ432" s="5" cm="1">
        <f t="array" ref="AJ432:AM432">decompose_poly(_xlfn.ANCHORARRAY(AE432),$E$3,2*Constants!$D$10,"low")</f>
        <v>0</v>
      </c>
      <c r="AK432" s="5">
        <v>3</v>
      </c>
      <c r="AL432" s="5">
        <v>-5</v>
      </c>
      <c r="AM432" s="5">
        <v>-1</v>
      </c>
      <c r="AO432" s="33" t="str" cm="1">
        <f t="array" ref="AO432">InfinityNorm(AJ431:AM432)&amp;"&gt;="&amp;Constants!$D$10-Constants!$D$16</f>
        <v>10&gt;=8</v>
      </c>
      <c r="AP432" s="33"/>
      <c r="AQ432" s="33"/>
      <c r="AR432" s="33"/>
      <c r="AS432" s="40"/>
      <c r="AT432" s="1"/>
      <c r="AU432" s="1"/>
      <c r="AW432" s="1"/>
      <c r="AX432" s="1"/>
      <c r="AY432" s="1"/>
    </row>
    <row r="433" spans="2:51" ht="18" customHeight="1" x14ac:dyDescent="0.3">
      <c r="AT433" s="1"/>
      <c r="AU433" s="1"/>
      <c r="AW433" s="1"/>
      <c r="AX433" s="1"/>
      <c r="AY433" s="1"/>
    </row>
    <row r="434" spans="2:51" ht="18" customHeight="1" x14ac:dyDescent="0.3">
      <c r="B434" s="33">
        <v>136</v>
      </c>
      <c r="C434" s="5" cm="1">
        <f t="array" ref="C434:F434">PRNG_rnd_poly(4,B434*2,Constants!$D$8)</f>
        <v>-1</v>
      </c>
      <c r="D434" s="5">
        <v>-6</v>
      </c>
      <c r="E434" s="5">
        <v>-9</v>
      </c>
      <c r="F434" s="5">
        <v>-3</v>
      </c>
      <c r="G434" s="6"/>
      <c r="H434" s="5" cm="1">
        <f t="array" ref="H434:K435">poly_mv_mult_div($F$6:$I$6,$K$6:$N$6,$F$7:$I$7,$K$7:$N$7,C434:F434,C435:F435,_xlfn.ANCHORARRAY($J$3),$E$3)</f>
        <v>-12</v>
      </c>
      <c r="I434" s="5">
        <v>4</v>
      </c>
      <c r="J434" s="5">
        <v>27</v>
      </c>
      <c r="K434" s="5">
        <v>-29</v>
      </c>
      <c r="L434" s="6"/>
      <c r="M434" s="5" cm="1">
        <f t="array" ref="M434:P434">decompose_poly(H434:K434,$E$3,2*Constants!$D$10,"high")</f>
        <v>2</v>
      </c>
      <c r="N434" s="5">
        <v>0</v>
      </c>
      <c r="O434" s="5">
        <v>1</v>
      </c>
      <c r="P434" s="5">
        <v>2</v>
      </c>
      <c r="Q434" s="6"/>
      <c r="R434" s="33" t="s">
        <v>14</v>
      </c>
      <c r="S434" s="33"/>
      <c r="T434" s="6"/>
      <c r="U434" s="5" cm="1">
        <f t="array" ref="U434:X434">SampleInBall(4,2,R435)</f>
        <v>0</v>
      </c>
      <c r="V434" s="5">
        <v>-1</v>
      </c>
      <c r="W434" s="5">
        <v>0</v>
      </c>
      <c r="X434" s="5">
        <v>-1</v>
      </c>
      <c r="Y434" s="6"/>
      <c r="Z434" s="5" cm="1">
        <f t="array" ref="Z434:AC434">polyadd(C434:F434,polymultdiv($F$10:$I$10,_xlfn.ANCHORARRAY(U434),_xlfn.ANCHORARRAY($J$3),$E$3),$E$3)</f>
        <v>0</v>
      </c>
      <c r="AA434" s="5">
        <v>-6</v>
      </c>
      <c r="AB434" s="5">
        <v>-10</v>
      </c>
      <c r="AC434" s="5">
        <v>-3</v>
      </c>
      <c r="AD434" s="6"/>
      <c r="AE434" s="5" cm="1">
        <f t="array" ref="AE434:AH434">polysub(H434:K434,polymultdiv(_xlfn.ANCHORARRAY(U434),$F$14:$I$14,_xlfn.ANCHORARRAY($J$3),$E$3),$E$3)</f>
        <v>-11</v>
      </c>
      <c r="AF434" s="5">
        <v>4</v>
      </c>
      <c r="AG434" s="5">
        <v>26</v>
      </c>
      <c r="AH434" s="5">
        <v>-27</v>
      </c>
      <c r="AI434" s="6"/>
      <c r="AJ434" s="5" cm="1">
        <f t="array" ref="AJ434:AM434">decompose_poly(_xlfn.ANCHORARRAY(AE434),$E$3,2*Constants!$D$10,"low")</f>
        <v>10</v>
      </c>
      <c r="AK434" s="5">
        <v>4</v>
      </c>
      <c r="AL434" s="5">
        <v>6</v>
      </c>
      <c r="AM434" s="5">
        <v>-6</v>
      </c>
      <c r="AO434" s="33" t="str" cm="1">
        <f t="array" ref="AO434">InfinityNorm(Z434:AC435)&amp;"&gt;="&amp;Constants!$D$8-Constants!$D$16</f>
        <v>12&gt;=11</v>
      </c>
      <c r="AP434" s="33"/>
      <c r="AQ434" s="33" t="b" cm="1">
        <f t="array" ref="AQ434">NOT(OR(InfinityNorm(Z434:AC435)&gt;=Constants!$D$8-Constants!$D$16,InfinityNorm(AJ434:AM435)&gt;=Constants!$D$10-Constants!$D$16))</f>
        <v>0</v>
      </c>
      <c r="AR434" s="33"/>
      <c r="AS434" s="40">
        <f t="shared" ref="AS434" si="134">IF(AQ434,1,0)</f>
        <v>0</v>
      </c>
      <c r="AT434" s="1"/>
      <c r="AU434" s="1"/>
      <c r="AW434" s="1"/>
      <c r="AX434" s="1"/>
      <c r="AY434" s="1"/>
    </row>
    <row r="435" spans="2:51" ht="18" customHeight="1" x14ac:dyDescent="0.3">
      <c r="B435" s="33"/>
      <c r="C435" s="5" cm="1">
        <f t="array" ref="C435:F435">PRNG_rnd_poly(4,B434*2+1,Constants!$D$8)</f>
        <v>-12</v>
      </c>
      <c r="D435" s="5">
        <v>-9</v>
      </c>
      <c r="E435" s="5">
        <v>-4</v>
      </c>
      <c r="F435" s="5">
        <v>9</v>
      </c>
      <c r="G435" s="6"/>
      <c r="H435" s="5">
        <v>12</v>
      </c>
      <c r="I435" s="5">
        <v>-23</v>
      </c>
      <c r="J435" s="5">
        <v>-23</v>
      </c>
      <c r="K435" s="5">
        <v>25</v>
      </c>
      <c r="L435" s="6"/>
      <c r="M435" s="5" cm="1">
        <f t="array" ref="M435:P435">decompose_poly(H435:K435,$E$3,2*Constants!$D$10,"high")</f>
        <v>1</v>
      </c>
      <c r="N435" s="5">
        <v>2</v>
      </c>
      <c r="O435" s="5">
        <v>2</v>
      </c>
      <c r="P435" s="5">
        <v>1</v>
      </c>
      <c r="Q435" s="6"/>
      <c r="R435" s="11" t="str" cm="1">
        <f t="array" ref="R435">mm3_hash($V$3&amp;_xlfn.TEXTJOIN(",",TRUE,M434:P435))</f>
        <v>041B6165</v>
      </c>
      <c r="S435" s="6"/>
      <c r="T435" s="6"/>
      <c r="U435" s="6"/>
      <c r="V435" s="6"/>
      <c r="W435" s="6"/>
      <c r="X435" s="6"/>
      <c r="Y435" s="6"/>
      <c r="Z435" s="5" cm="1">
        <f t="array" ref="Z435:AC435">polyadd(C435:F435,polymultdiv($F$11:$I$11,_xlfn.ANCHORARRAY(U434),_xlfn.ANCHORARRAY($J$3),$E$3),$E$3)</f>
        <v>-12</v>
      </c>
      <c r="AA435" s="5">
        <v>-8</v>
      </c>
      <c r="AB435" s="5">
        <v>-6</v>
      </c>
      <c r="AC435" s="5">
        <v>8</v>
      </c>
      <c r="AD435" s="6"/>
      <c r="AE435" s="5" cm="1">
        <f t="array" ref="AE435:AH435">polysub(H435:K435,polymultdiv(_xlfn.ANCHORARRAY(U434),$F$15:$I$15,_xlfn.ANCHORARRAY($J$3),$E$3),$E$3)</f>
        <v>13</v>
      </c>
      <c r="AF435" s="5">
        <v>-24</v>
      </c>
      <c r="AG435" s="5">
        <v>-24</v>
      </c>
      <c r="AH435" s="5">
        <v>24</v>
      </c>
      <c r="AI435" s="6"/>
      <c r="AJ435" s="5" cm="1">
        <f t="array" ref="AJ435:AM435">decompose_poly(_xlfn.ANCHORARRAY(AE435),$E$3,2*Constants!$D$10,"low")</f>
        <v>-7</v>
      </c>
      <c r="AK435" s="5">
        <v>-3</v>
      </c>
      <c r="AL435" s="5">
        <v>-3</v>
      </c>
      <c r="AM435" s="5">
        <v>4</v>
      </c>
      <c r="AO435" s="33" t="str" cm="1">
        <f t="array" ref="AO435">InfinityNorm(AJ434:AM435)&amp;"&gt;="&amp;Constants!$D$10-Constants!$D$16</f>
        <v>10&gt;=8</v>
      </c>
      <c r="AP435" s="33"/>
      <c r="AQ435" s="33"/>
      <c r="AR435" s="33"/>
      <c r="AS435" s="40"/>
      <c r="AT435" s="1"/>
      <c r="AU435" s="1"/>
      <c r="AW435" s="1"/>
      <c r="AX435" s="1"/>
      <c r="AY435" s="1"/>
    </row>
    <row r="436" spans="2:51" ht="18" customHeight="1" x14ac:dyDescent="0.3">
      <c r="AT436" s="1"/>
      <c r="AU436" s="1"/>
      <c r="AW436" s="1"/>
      <c r="AX436" s="1"/>
      <c r="AY436" s="1"/>
    </row>
    <row r="437" spans="2:51" ht="18" customHeight="1" x14ac:dyDescent="0.3">
      <c r="B437" s="33">
        <v>137</v>
      </c>
      <c r="C437" s="5" cm="1">
        <f t="array" ref="C437:F437">PRNG_rnd_poly(4,B437*2,Constants!$D$8)</f>
        <v>12</v>
      </c>
      <c r="D437" s="5">
        <v>3</v>
      </c>
      <c r="E437" s="5">
        <v>10</v>
      </c>
      <c r="F437" s="5">
        <v>0</v>
      </c>
      <c r="G437" s="6"/>
      <c r="H437" s="5" cm="1">
        <f t="array" ref="H437:K438">poly_mv_mult_div($F$6:$I$6,$K$6:$N$6,$F$7:$I$7,$K$7:$N$7,C437:F437,C438:F438,_xlfn.ANCHORARRAY($J$3),$E$3)</f>
        <v>-29</v>
      </c>
      <c r="I437" s="5">
        <v>24</v>
      </c>
      <c r="J437" s="5">
        <v>23</v>
      </c>
      <c r="K437" s="5">
        <v>-12</v>
      </c>
      <c r="L437" s="6"/>
      <c r="M437" s="5" cm="1">
        <f t="array" ref="M437:P437">decompose_poly(H437:K437,$E$3,2*Constants!$D$10,"high")</f>
        <v>2</v>
      </c>
      <c r="N437" s="5">
        <v>1</v>
      </c>
      <c r="O437" s="5">
        <v>1</v>
      </c>
      <c r="P437" s="5">
        <v>2</v>
      </c>
      <c r="Q437" s="6"/>
      <c r="R437" s="33" t="s">
        <v>14</v>
      </c>
      <c r="S437" s="33"/>
      <c r="T437" s="6"/>
      <c r="U437" s="5" cm="1">
        <f t="array" ref="U437:X437">SampleInBall(4,2,R438)</f>
        <v>-1</v>
      </c>
      <c r="V437" s="5">
        <v>0</v>
      </c>
      <c r="W437" s="5">
        <v>0</v>
      </c>
      <c r="X437" s="5">
        <v>-1</v>
      </c>
      <c r="Y437" s="6"/>
      <c r="Z437" s="5" cm="1">
        <f t="array" ref="Z437:AC437">polyadd(C437:F437,polymultdiv($F$10:$I$10,_xlfn.ANCHORARRAY(U437),_xlfn.ANCHORARRAY($J$3),$E$3),$E$3)</f>
        <v>13</v>
      </c>
      <c r="AA437" s="5">
        <v>2</v>
      </c>
      <c r="AB437" s="5">
        <v>10</v>
      </c>
      <c r="AC437" s="5">
        <v>0</v>
      </c>
      <c r="AD437" s="6"/>
      <c r="AE437" s="5" cm="1">
        <f t="array" ref="AE437:AH437">polysub(H437:K437,polymultdiv(_xlfn.ANCHORARRAY(U437),$F$14:$I$14,_xlfn.ANCHORARRAY($J$3),$E$3),$E$3)</f>
        <v>-27</v>
      </c>
      <c r="AF437" s="5">
        <v>22</v>
      </c>
      <c r="AG437" s="5">
        <v>24</v>
      </c>
      <c r="AH437" s="5">
        <v>-11</v>
      </c>
      <c r="AI437" s="6"/>
      <c r="AJ437" s="5" cm="1">
        <f t="array" ref="AJ437:AM437">decompose_poly(_xlfn.ANCHORARRAY(AE437),$E$3,2*Constants!$D$10,"low")</f>
        <v>-6</v>
      </c>
      <c r="AK437" s="5">
        <v>2</v>
      </c>
      <c r="AL437" s="5">
        <v>4</v>
      </c>
      <c r="AM437" s="5">
        <v>10</v>
      </c>
      <c r="AO437" s="33" t="str" cm="1">
        <f t="array" ref="AO437">InfinityNorm(Z437:AC438)&amp;"&gt;="&amp;Constants!$D$8-Constants!$D$16</f>
        <v>13&gt;=11</v>
      </c>
      <c r="AP437" s="33"/>
      <c r="AQ437" s="33" t="b" cm="1">
        <f t="array" ref="AQ437">NOT(OR(InfinityNorm(Z437:AC438)&gt;=Constants!$D$8-Constants!$D$16,InfinityNorm(AJ437:AM438)&gt;=Constants!$D$10-Constants!$D$16))</f>
        <v>0</v>
      </c>
      <c r="AR437" s="33"/>
      <c r="AS437" s="40">
        <f t="shared" ref="AS437" si="135">IF(AQ437,1,0)</f>
        <v>0</v>
      </c>
      <c r="AT437" s="1"/>
      <c r="AU437" s="1"/>
      <c r="AW437" s="1"/>
      <c r="AX437" s="1"/>
      <c r="AY437" s="1"/>
    </row>
    <row r="438" spans="2:51" ht="18" customHeight="1" x14ac:dyDescent="0.3">
      <c r="B438" s="33"/>
      <c r="C438" s="5" cm="1">
        <f t="array" ref="C438:F438">PRNG_rnd_poly(4,B437*2+1,Constants!$D$8)</f>
        <v>0</v>
      </c>
      <c r="D438" s="5">
        <v>-1</v>
      </c>
      <c r="E438" s="5">
        <v>1</v>
      </c>
      <c r="F438" s="5">
        <v>-2</v>
      </c>
      <c r="G438" s="6"/>
      <c r="H438" s="5">
        <v>24</v>
      </c>
      <c r="I438" s="5">
        <v>2</v>
      </c>
      <c r="J438" s="5">
        <v>-22</v>
      </c>
      <c r="K438" s="5">
        <v>-11</v>
      </c>
      <c r="L438" s="6"/>
      <c r="M438" s="5" cm="1">
        <f t="array" ref="M438:P438">decompose_poly(H438:K438,$E$3,2*Constants!$D$10,"high")</f>
        <v>1</v>
      </c>
      <c r="N438" s="5">
        <v>0</v>
      </c>
      <c r="O438" s="5">
        <v>2</v>
      </c>
      <c r="P438" s="5">
        <v>2</v>
      </c>
      <c r="Q438" s="6"/>
      <c r="R438" s="11" t="str" cm="1">
        <f t="array" ref="R438">mm3_hash($V$3&amp;_xlfn.TEXTJOIN(",",TRUE,M437:P438))</f>
        <v>A71054D1</v>
      </c>
      <c r="S438" s="6"/>
      <c r="T438" s="6"/>
      <c r="U438" s="6"/>
      <c r="V438" s="6"/>
      <c r="W438" s="6"/>
      <c r="X438" s="6"/>
      <c r="Y438" s="6"/>
      <c r="Z438" s="5" cm="1">
        <f t="array" ref="Z438:AC438">polyadd(C438:F438,polymultdiv($F$11:$I$11,_xlfn.ANCHORARRAY(U437),_xlfn.ANCHORARRAY($J$3),$E$3),$E$3)</f>
        <v>1</v>
      </c>
      <c r="AA438" s="5">
        <v>-1</v>
      </c>
      <c r="AB438" s="5">
        <v>-1</v>
      </c>
      <c r="AC438" s="5">
        <v>-1</v>
      </c>
      <c r="AD438" s="6"/>
      <c r="AE438" s="5" cm="1">
        <f t="array" ref="AE438:AH438">polysub(H438:K438,polymultdiv(_xlfn.ANCHORARRAY(U437),$F$15:$I$15,_xlfn.ANCHORARRAY($J$3),$E$3),$E$3)</f>
        <v>24</v>
      </c>
      <c r="AF438" s="5">
        <v>1</v>
      </c>
      <c r="AG438" s="5">
        <v>-22</v>
      </c>
      <c r="AH438" s="5">
        <v>-12</v>
      </c>
      <c r="AI438" s="6"/>
      <c r="AJ438" s="5" cm="1">
        <f t="array" ref="AJ438:AM438">decompose_poly(_xlfn.ANCHORARRAY(AE438),$E$3,2*Constants!$D$10,"low")</f>
        <v>4</v>
      </c>
      <c r="AK438" s="5">
        <v>1</v>
      </c>
      <c r="AL438" s="5">
        <v>-1</v>
      </c>
      <c r="AM438" s="5">
        <v>9</v>
      </c>
      <c r="AO438" s="33" t="str" cm="1">
        <f t="array" ref="AO438">InfinityNorm(AJ437:AM438)&amp;"&gt;="&amp;Constants!$D$10-Constants!$D$16</f>
        <v>10&gt;=8</v>
      </c>
      <c r="AP438" s="33"/>
      <c r="AQ438" s="33"/>
      <c r="AR438" s="33"/>
      <c r="AS438" s="40"/>
      <c r="AT438" s="1"/>
      <c r="AU438" s="1"/>
      <c r="AW438" s="1"/>
      <c r="AX438" s="1"/>
      <c r="AY438" s="1"/>
    </row>
    <row r="439" spans="2:51" ht="18" customHeight="1" x14ac:dyDescent="0.3">
      <c r="AT439" s="1"/>
      <c r="AU439" s="1"/>
      <c r="AW439" s="1"/>
      <c r="AX439" s="1"/>
      <c r="AY439" s="1"/>
    </row>
    <row r="440" spans="2:51" ht="18" customHeight="1" x14ac:dyDescent="0.3">
      <c r="B440" s="33">
        <v>138</v>
      </c>
      <c r="C440" s="5" cm="1">
        <f t="array" ref="C440:F440">PRNG_rnd_poly(4,B440*2,Constants!$D$8)</f>
        <v>-5</v>
      </c>
      <c r="D440" s="5">
        <v>-5</v>
      </c>
      <c r="E440" s="5">
        <v>-7</v>
      </c>
      <c r="F440" s="5">
        <v>1</v>
      </c>
      <c r="G440" s="6"/>
      <c r="H440" s="5" cm="1">
        <f t="array" ref="H440:K441">poly_mv_mult_div($F$6:$I$6,$K$6:$N$6,$F$7:$I$7,$K$7:$N$7,C440:F440,C441:F441,_xlfn.ANCHORARRAY($J$3),$E$3)</f>
        <v>7</v>
      </c>
      <c r="I440" s="5">
        <v>-24</v>
      </c>
      <c r="J440" s="5">
        <v>-17</v>
      </c>
      <c r="K440" s="5">
        <v>0</v>
      </c>
      <c r="L440" s="6"/>
      <c r="M440" s="5" cm="1">
        <f t="array" ref="M440:P440">decompose_poly(H440:K440,$E$3,2*Constants!$D$10,"high")</f>
        <v>0</v>
      </c>
      <c r="N440" s="5">
        <v>2</v>
      </c>
      <c r="O440" s="5">
        <v>2</v>
      </c>
      <c r="P440" s="5">
        <v>0</v>
      </c>
      <c r="Q440" s="6"/>
      <c r="R440" s="33" t="s">
        <v>14</v>
      </c>
      <c r="S440" s="33"/>
      <c r="T440" s="6"/>
      <c r="U440" s="5" cm="1">
        <f t="array" ref="U440:X440">SampleInBall(4,2,R441)</f>
        <v>1</v>
      </c>
      <c r="V440" s="5">
        <v>0</v>
      </c>
      <c r="W440" s="5">
        <v>0</v>
      </c>
      <c r="X440" s="5">
        <v>-1</v>
      </c>
      <c r="Y440" s="6"/>
      <c r="Z440" s="5" cm="1">
        <f t="array" ref="Z440:AC440">polyadd(C440:F440,polymultdiv($F$10:$I$10,_xlfn.ANCHORARRAY(U440),_xlfn.ANCHORARRAY($J$3),$E$3),$E$3)</f>
        <v>-4</v>
      </c>
      <c r="AA440" s="5">
        <v>-4</v>
      </c>
      <c r="AB440" s="5">
        <v>-7</v>
      </c>
      <c r="AC440" s="5">
        <v>1</v>
      </c>
      <c r="AD440" s="6"/>
      <c r="AE440" s="5" cm="1">
        <f t="array" ref="AE440:AH440">polysub(H440:K440,polymultdiv(_xlfn.ANCHORARRAY(U440),$F$14:$I$14,_xlfn.ANCHORARRAY($J$3),$E$3),$E$3)</f>
        <v>7</v>
      </c>
      <c r="AF440" s="5">
        <v>-24</v>
      </c>
      <c r="AG440" s="5">
        <v>-18</v>
      </c>
      <c r="AH440" s="5">
        <v>1</v>
      </c>
      <c r="AI440" s="6"/>
      <c r="AJ440" s="5" cm="1">
        <f t="array" ref="AJ440:AM440">decompose_poly(_xlfn.ANCHORARRAY(AE440),$E$3,2*Constants!$D$10,"low")</f>
        <v>7</v>
      </c>
      <c r="AK440" s="5">
        <v>-3</v>
      </c>
      <c r="AL440" s="5">
        <v>3</v>
      </c>
      <c r="AM440" s="5">
        <v>1</v>
      </c>
      <c r="AO440" s="33" t="str" cm="1">
        <f t="array" ref="AO440">InfinityNorm(Z440:AC441)&amp;"&gt;="&amp;Constants!$D$8-Constants!$D$16</f>
        <v>8&gt;=11</v>
      </c>
      <c r="AP440" s="33"/>
      <c r="AQ440" s="33" t="b" cm="1">
        <f t="array" ref="AQ440">NOT(OR(InfinityNorm(Z440:AC441)&gt;=Constants!$D$8-Constants!$D$16,InfinityNorm(AJ440:AM441)&gt;=Constants!$D$10-Constants!$D$16))</f>
        <v>0</v>
      </c>
      <c r="AR440" s="33"/>
      <c r="AS440" s="40">
        <f t="shared" ref="AS440" si="136">IF(AQ440,1,0)</f>
        <v>0</v>
      </c>
      <c r="AT440" s="1"/>
      <c r="AU440" s="1"/>
      <c r="AW440" s="1"/>
      <c r="AX440" s="1"/>
      <c r="AY440" s="1"/>
    </row>
    <row r="441" spans="2:51" ht="18" customHeight="1" x14ac:dyDescent="0.3">
      <c r="B441" s="33"/>
      <c r="C441" s="5" cm="1">
        <f t="array" ref="C441:F441">PRNG_rnd_poly(4,B440*2+1,Constants!$D$8)</f>
        <v>7</v>
      </c>
      <c r="D441" s="5">
        <v>4</v>
      </c>
      <c r="E441" s="5">
        <v>-6</v>
      </c>
      <c r="F441" s="5">
        <v>-7</v>
      </c>
      <c r="G441" s="6"/>
      <c r="H441" s="5">
        <v>24</v>
      </c>
      <c r="I441" s="5">
        <v>-29</v>
      </c>
      <c r="J441" s="5">
        <v>8</v>
      </c>
      <c r="K441" s="5">
        <v>-17</v>
      </c>
      <c r="L441" s="6"/>
      <c r="M441" s="5" cm="1">
        <f t="array" ref="M441:P441">decompose_poly(H441:K441,$E$3,2*Constants!$D$10,"high")</f>
        <v>1</v>
      </c>
      <c r="N441" s="5">
        <v>2</v>
      </c>
      <c r="O441" s="5">
        <v>0</v>
      </c>
      <c r="P441" s="5">
        <v>2</v>
      </c>
      <c r="Q441" s="6"/>
      <c r="R441" s="11" t="str" cm="1">
        <f t="array" ref="R441">mm3_hash($V$3&amp;_xlfn.TEXTJOIN(",",TRUE,M440:P441))</f>
        <v>F66D660D</v>
      </c>
      <c r="S441" s="6"/>
      <c r="T441" s="6"/>
      <c r="U441" s="6"/>
      <c r="V441" s="6"/>
      <c r="W441" s="6"/>
      <c r="X441" s="6"/>
      <c r="Y441" s="6"/>
      <c r="Z441" s="5" cm="1">
        <f t="array" ref="Z441:AC441">polyadd(C441:F441,polymultdiv($F$11:$I$11,_xlfn.ANCHORARRAY(U440),_xlfn.ANCHORARRAY($J$3),$E$3),$E$3)</f>
        <v>8</v>
      </c>
      <c r="AA441" s="5">
        <v>6</v>
      </c>
      <c r="AB441" s="5">
        <v>-6</v>
      </c>
      <c r="AC441" s="5">
        <v>-8</v>
      </c>
      <c r="AD441" s="6"/>
      <c r="AE441" s="5" cm="1">
        <f t="array" ref="AE441:AH441">polysub(H441:K441,polymultdiv(_xlfn.ANCHORARRAY(U440),$F$15:$I$15,_xlfn.ANCHORARRAY($J$3),$E$3),$E$3)</f>
        <v>26</v>
      </c>
      <c r="AF441" s="5">
        <v>-28</v>
      </c>
      <c r="AG441" s="5">
        <v>8</v>
      </c>
      <c r="AH441" s="5">
        <v>-18</v>
      </c>
      <c r="AI441" s="6"/>
      <c r="AJ441" s="5" cm="1">
        <f t="array" ref="AJ441:AM441">decompose_poly(_xlfn.ANCHORARRAY(AE441),$E$3,2*Constants!$D$10,"low")</f>
        <v>6</v>
      </c>
      <c r="AK441" s="5">
        <v>-7</v>
      </c>
      <c r="AL441" s="5">
        <v>8</v>
      </c>
      <c r="AM441" s="5">
        <v>3</v>
      </c>
      <c r="AO441" s="33" t="str" cm="1">
        <f t="array" ref="AO441">InfinityNorm(AJ440:AM441)&amp;"&gt;="&amp;Constants!$D$10-Constants!$D$16</f>
        <v>8&gt;=8</v>
      </c>
      <c r="AP441" s="33"/>
      <c r="AQ441" s="33"/>
      <c r="AR441" s="33"/>
      <c r="AS441" s="40"/>
      <c r="AT441" s="1"/>
      <c r="AU441" s="1"/>
      <c r="AW441" s="1"/>
      <c r="AX441" s="1"/>
      <c r="AY441" s="1"/>
    </row>
    <row r="442" spans="2:51" ht="18" customHeight="1" x14ac:dyDescent="0.3">
      <c r="AT442" s="1"/>
      <c r="AU442" s="1"/>
      <c r="AW442" s="1"/>
      <c r="AX442" s="1"/>
      <c r="AY442" s="1"/>
    </row>
    <row r="443" spans="2:51" ht="18" customHeight="1" x14ac:dyDescent="0.3">
      <c r="B443" s="33">
        <v>139</v>
      </c>
      <c r="C443" s="5" cm="1">
        <f t="array" ref="C443:F443">PRNG_rnd_poly(4,B443*2,Constants!$D$8)</f>
        <v>-10</v>
      </c>
      <c r="D443" s="5">
        <v>-11</v>
      </c>
      <c r="E443" s="5">
        <v>3</v>
      </c>
      <c r="F443" s="5">
        <v>3</v>
      </c>
      <c r="G443" s="6"/>
      <c r="H443" s="5" cm="1">
        <f t="array" ref="H443:K444">poly_mv_mult_div($F$6:$I$6,$K$6:$N$6,$F$7:$I$7,$K$7:$N$7,C443:F443,C444:F444,_xlfn.ANCHORARRAY($J$3),$E$3)</f>
        <v>-12</v>
      </c>
      <c r="I443" s="5">
        <v>-29</v>
      </c>
      <c r="J443" s="5">
        <v>-5</v>
      </c>
      <c r="K443" s="5">
        <v>15</v>
      </c>
      <c r="L443" s="6"/>
      <c r="M443" s="5" cm="1">
        <f t="array" ref="M443:P443">decompose_poly(H443:K443,$E$3,2*Constants!$D$10,"high")</f>
        <v>2</v>
      </c>
      <c r="N443" s="5">
        <v>2</v>
      </c>
      <c r="O443" s="5">
        <v>0</v>
      </c>
      <c r="P443" s="5">
        <v>1</v>
      </c>
      <c r="Q443" s="6"/>
      <c r="R443" s="33" t="s">
        <v>14</v>
      </c>
      <c r="S443" s="33"/>
      <c r="T443" s="6"/>
      <c r="U443" s="5" cm="1">
        <f t="array" ref="U443:X443">SampleInBall(4,2,R444)</f>
        <v>0</v>
      </c>
      <c r="V443" s="5">
        <v>0</v>
      </c>
      <c r="W443" s="5">
        <v>-1</v>
      </c>
      <c r="X443" s="5">
        <v>-1</v>
      </c>
      <c r="Y443" s="6"/>
      <c r="Z443" s="5" cm="1">
        <f t="array" ref="Z443:AC443">polyadd(C443:F443,polymultdiv($F$10:$I$10,_xlfn.ANCHORARRAY(U443),_xlfn.ANCHORARRAY($J$3),$E$3),$E$3)</f>
        <v>-9</v>
      </c>
      <c r="AA443" s="5">
        <v>-11</v>
      </c>
      <c r="AB443" s="5">
        <v>3</v>
      </c>
      <c r="AC443" s="5">
        <v>2</v>
      </c>
      <c r="AD443" s="6"/>
      <c r="AE443" s="5" cm="1">
        <f t="array" ref="AE443:AH443">polysub(H443:K443,polymultdiv(_xlfn.ANCHORARRAY(U443),$F$14:$I$14,_xlfn.ANCHORARRAY($J$3),$E$3),$E$3)</f>
        <v>-12</v>
      </c>
      <c r="AF443" s="5">
        <v>-30</v>
      </c>
      <c r="AG443" s="5">
        <v>-4</v>
      </c>
      <c r="AH443" s="5">
        <v>15</v>
      </c>
      <c r="AI443" s="6"/>
      <c r="AJ443" s="5" cm="1">
        <f t="array" ref="AJ443:AM443">decompose_poly(_xlfn.ANCHORARRAY(AE443),$E$3,2*Constants!$D$10,"low")</f>
        <v>9</v>
      </c>
      <c r="AK443" s="5">
        <v>-9</v>
      </c>
      <c r="AL443" s="5">
        <v>-4</v>
      </c>
      <c r="AM443" s="5">
        <v>-5</v>
      </c>
      <c r="AO443" s="33" t="str" cm="1">
        <f t="array" ref="AO443">InfinityNorm(Z443:AC444)&amp;"&gt;="&amp;Constants!$D$8-Constants!$D$16</f>
        <v>11&gt;=11</v>
      </c>
      <c r="AP443" s="33"/>
      <c r="AQ443" s="33" t="b" cm="1">
        <f t="array" ref="AQ443">NOT(OR(InfinityNorm(Z443:AC444)&gt;=Constants!$D$8-Constants!$D$16,InfinityNorm(AJ443:AM444)&gt;=Constants!$D$10-Constants!$D$16))</f>
        <v>0</v>
      </c>
      <c r="AR443" s="33"/>
      <c r="AS443" s="40">
        <f t="shared" ref="AS443" si="137">IF(AQ443,1,0)</f>
        <v>0</v>
      </c>
      <c r="AT443" s="1"/>
      <c r="AU443" s="1"/>
      <c r="AW443" s="1"/>
      <c r="AX443" s="1"/>
      <c r="AY443" s="1"/>
    </row>
    <row r="444" spans="2:51" ht="18" customHeight="1" x14ac:dyDescent="0.3">
      <c r="B444" s="33"/>
      <c r="C444" s="5" cm="1">
        <f t="array" ref="C444:F444">PRNG_rnd_poly(4,B443*2+1,Constants!$D$8)</f>
        <v>9</v>
      </c>
      <c r="D444" s="5">
        <v>8</v>
      </c>
      <c r="E444" s="5">
        <v>-8</v>
      </c>
      <c r="F444" s="5">
        <v>0</v>
      </c>
      <c r="G444" s="6"/>
      <c r="H444" s="5">
        <v>-18</v>
      </c>
      <c r="I444" s="5">
        <v>-4</v>
      </c>
      <c r="J444" s="5">
        <v>-4</v>
      </c>
      <c r="K444" s="5">
        <v>-12</v>
      </c>
      <c r="L444" s="6"/>
      <c r="M444" s="5" cm="1">
        <f t="array" ref="M444:P444">decompose_poly(H444:K444,$E$3,2*Constants!$D$10,"high")</f>
        <v>2</v>
      </c>
      <c r="N444" s="5">
        <v>0</v>
      </c>
      <c r="O444" s="5">
        <v>0</v>
      </c>
      <c r="P444" s="5">
        <v>2</v>
      </c>
      <c r="Q444" s="6"/>
      <c r="R444" s="11" t="str" cm="1">
        <f t="array" ref="R444">mm3_hash($V$3&amp;_xlfn.TEXTJOIN(",",TRUE,M443:P444))</f>
        <v>D3A37F29</v>
      </c>
      <c r="S444" s="6"/>
      <c r="T444" s="6"/>
      <c r="U444" s="6"/>
      <c r="V444" s="6"/>
      <c r="W444" s="6"/>
      <c r="X444" s="6"/>
      <c r="Y444" s="6"/>
      <c r="Z444" s="5" cm="1">
        <f t="array" ref="Z444:AC444">polyadd(C444:F444,polymultdiv($F$11:$I$11,_xlfn.ANCHORARRAY(U443),_xlfn.ANCHORARRAY($J$3),$E$3),$E$3)</f>
        <v>11</v>
      </c>
      <c r="AA444" s="5">
        <v>8</v>
      </c>
      <c r="AB444" s="5">
        <v>-9</v>
      </c>
      <c r="AC444" s="5">
        <v>-1</v>
      </c>
      <c r="AD444" s="6"/>
      <c r="AE444" s="5" cm="1">
        <f t="array" ref="AE444:AH444">polysub(H444:K444,polymultdiv(_xlfn.ANCHORARRAY(U443),$F$15:$I$15,_xlfn.ANCHORARRAY($J$3),$E$3),$E$3)</f>
        <v>-17</v>
      </c>
      <c r="AF444" s="5">
        <v>-4</v>
      </c>
      <c r="AG444" s="5">
        <v>-5</v>
      </c>
      <c r="AH444" s="5">
        <v>-14</v>
      </c>
      <c r="AI444" s="6"/>
      <c r="AJ444" s="5" cm="1">
        <f t="array" ref="AJ444:AM444">decompose_poly(_xlfn.ANCHORARRAY(AE444),$E$3,2*Constants!$D$10,"low")</f>
        <v>4</v>
      </c>
      <c r="AK444" s="5">
        <v>-4</v>
      </c>
      <c r="AL444" s="5">
        <v>-5</v>
      </c>
      <c r="AM444" s="5">
        <v>7</v>
      </c>
      <c r="AO444" s="33" t="str" cm="1">
        <f t="array" ref="AO444">InfinityNorm(AJ443:AM444)&amp;"&gt;="&amp;Constants!$D$10-Constants!$D$16</f>
        <v>9&gt;=8</v>
      </c>
      <c r="AP444" s="33"/>
      <c r="AQ444" s="33"/>
      <c r="AR444" s="33"/>
      <c r="AS444" s="40"/>
      <c r="AT444" s="1"/>
      <c r="AU444" s="1"/>
      <c r="AW444" s="1"/>
      <c r="AX444" s="1"/>
      <c r="AY444" s="1"/>
    </row>
    <row r="445" spans="2:51" ht="18" customHeight="1" x14ac:dyDescent="0.3">
      <c r="AT445" s="1"/>
      <c r="AU445" s="1"/>
      <c r="AW445" s="1"/>
      <c r="AX445" s="1"/>
      <c r="AY445" s="1"/>
    </row>
    <row r="446" spans="2:51" ht="18" customHeight="1" x14ac:dyDescent="0.3">
      <c r="B446" s="33">
        <v>140</v>
      </c>
      <c r="C446" s="5" cm="1">
        <f t="array" ref="C446:F446">PRNG_rnd_poly(4,B446*2,Constants!$D$8)</f>
        <v>-10</v>
      </c>
      <c r="D446" s="5">
        <v>4</v>
      </c>
      <c r="E446" s="5">
        <v>5</v>
      </c>
      <c r="F446" s="5">
        <v>-3</v>
      </c>
      <c r="G446" s="6"/>
      <c r="H446" s="5" cm="1">
        <f t="array" ref="H446:K447">poly_mv_mult_div($F$6:$I$6,$K$6:$N$6,$F$7:$I$7,$K$7:$N$7,C446:F446,C447:F447,_xlfn.ANCHORARRAY($J$3),$E$3)</f>
        <v>-18</v>
      </c>
      <c r="I446" s="5">
        <v>-6</v>
      </c>
      <c r="J446" s="5">
        <v>30</v>
      </c>
      <c r="K446" s="5">
        <v>-13</v>
      </c>
      <c r="L446" s="6"/>
      <c r="M446" s="5" cm="1">
        <f t="array" ref="M446:P446">decompose_poly(H446:K446,$E$3,2*Constants!$D$10,"high")</f>
        <v>2</v>
      </c>
      <c r="N446" s="5">
        <v>0</v>
      </c>
      <c r="O446" s="5">
        <v>1</v>
      </c>
      <c r="P446" s="5">
        <v>2</v>
      </c>
      <c r="Q446" s="6"/>
      <c r="R446" s="33" t="s">
        <v>14</v>
      </c>
      <c r="S446" s="33"/>
      <c r="T446" s="6"/>
      <c r="U446" s="5" cm="1">
        <f t="array" ref="U446:X446">SampleInBall(4,2,R447)</f>
        <v>0</v>
      </c>
      <c r="V446" s="5">
        <v>0</v>
      </c>
      <c r="W446" s="5">
        <v>-1</v>
      </c>
      <c r="X446" s="5">
        <v>-1</v>
      </c>
      <c r="Y446" s="6"/>
      <c r="Z446" s="5" cm="1">
        <f t="array" ref="Z446:AC446">polyadd(C446:F446,polymultdiv($F$10:$I$10,_xlfn.ANCHORARRAY(U446),_xlfn.ANCHORARRAY($J$3),$E$3),$E$3)</f>
        <v>-9</v>
      </c>
      <c r="AA446" s="5">
        <v>4</v>
      </c>
      <c r="AB446" s="5">
        <v>5</v>
      </c>
      <c r="AC446" s="5">
        <v>-4</v>
      </c>
      <c r="AD446" s="6"/>
      <c r="AE446" s="5" cm="1">
        <f t="array" ref="AE446:AH446">polysub(H446:K446,polymultdiv(_xlfn.ANCHORARRAY(U446),$F$14:$I$14,_xlfn.ANCHORARRAY($J$3),$E$3),$E$3)</f>
        <v>-18</v>
      </c>
      <c r="AF446" s="5">
        <v>-7</v>
      </c>
      <c r="AG446" s="5">
        <v>-30</v>
      </c>
      <c r="AH446" s="5">
        <v>-13</v>
      </c>
      <c r="AI446" s="6"/>
      <c r="AJ446" s="5" cm="1">
        <f t="array" ref="AJ446:AM446">decompose_poly(_xlfn.ANCHORARRAY(AE446),$E$3,2*Constants!$D$10,"low")</f>
        <v>3</v>
      </c>
      <c r="AK446" s="5">
        <v>-7</v>
      </c>
      <c r="AL446" s="5">
        <v>-9</v>
      </c>
      <c r="AM446" s="5">
        <v>8</v>
      </c>
      <c r="AO446" s="33" t="str" cm="1">
        <f t="array" ref="AO446">InfinityNorm(Z446:AC447)&amp;"&gt;="&amp;Constants!$D$8-Constants!$D$16</f>
        <v>9&gt;=11</v>
      </c>
      <c r="AP446" s="33"/>
      <c r="AQ446" s="33" t="b" cm="1">
        <f t="array" ref="AQ446">NOT(OR(InfinityNorm(Z446:AC447)&gt;=Constants!$D$8-Constants!$D$16,InfinityNorm(AJ446:AM447)&gt;=Constants!$D$10-Constants!$D$16))</f>
        <v>0</v>
      </c>
      <c r="AR446" s="33"/>
      <c r="AS446" s="40">
        <f t="shared" ref="AS446" si="138">IF(AQ446,1,0)</f>
        <v>0</v>
      </c>
      <c r="AT446" s="1"/>
      <c r="AU446" s="1"/>
      <c r="AW446" s="1"/>
      <c r="AX446" s="1"/>
      <c r="AY446" s="1"/>
    </row>
    <row r="447" spans="2:51" ht="18" customHeight="1" x14ac:dyDescent="0.3">
      <c r="B447" s="33"/>
      <c r="C447" s="5" cm="1">
        <f t="array" ref="C447:F447">PRNG_rnd_poly(4,B446*2+1,Constants!$D$8)</f>
        <v>1</v>
      </c>
      <c r="D447" s="5">
        <v>-6</v>
      </c>
      <c r="E447" s="5">
        <v>4</v>
      </c>
      <c r="F447" s="5">
        <v>-2</v>
      </c>
      <c r="G447" s="6"/>
      <c r="H447" s="5">
        <v>27</v>
      </c>
      <c r="I447" s="5">
        <v>3</v>
      </c>
      <c r="J447" s="5">
        <v>-22</v>
      </c>
      <c r="K447" s="5">
        <v>11</v>
      </c>
      <c r="L447" s="6"/>
      <c r="M447" s="5" cm="1">
        <f t="array" ref="M447:P447">decompose_poly(H447:K447,$E$3,2*Constants!$D$10,"high")</f>
        <v>1</v>
      </c>
      <c r="N447" s="5">
        <v>0</v>
      </c>
      <c r="O447" s="5">
        <v>2</v>
      </c>
      <c r="P447" s="5">
        <v>1</v>
      </c>
      <c r="Q447" s="6"/>
      <c r="R447" s="11" t="str" cm="1">
        <f t="array" ref="R447">mm3_hash($V$3&amp;_xlfn.TEXTJOIN(",",TRUE,M446:P447))</f>
        <v>5E3E8E58</v>
      </c>
      <c r="S447" s="6"/>
      <c r="T447" s="6"/>
      <c r="U447" s="6"/>
      <c r="V447" s="6"/>
      <c r="W447" s="6"/>
      <c r="X447" s="6"/>
      <c r="Y447" s="6"/>
      <c r="Z447" s="5" cm="1">
        <f t="array" ref="Z447:AC447">polyadd(C447:F447,polymultdiv($F$11:$I$11,_xlfn.ANCHORARRAY(U446),_xlfn.ANCHORARRAY($J$3),$E$3),$E$3)</f>
        <v>3</v>
      </c>
      <c r="AA447" s="5">
        <v>-6</v>
      </c>
      <c r="AB447" s="5">
        <v>3</v>
      </c>
      <c r="AC447" s="5">
        <v>-3</v>
      </c>
      <c r="AD447" s="6"/>
      <c r="AE447" s="5" cm="1">
        <f t="array" ref="AE447:AH447">polysub(H447:K447,polymultdiv(_xlfn.ANCHORARRAY(U446),$F$15:$I$15,_xlfn.ANCHORARRAY($J$3),$E$3),$E$3)</f>
        <v>28</v>
      </c>
      <c r="AF447" s="5">
        <v>3</v>
      </c>
      <c r="AG447" s="5">
        <v>-23</v>
      </c>
      <c r="AH447" s="5">
        <v>9</v>
      </c>
      <c r="AI447" s="6"/>
      <c r="AJ447" s="5" cm="1">
        <f t="array" ref="AJ447:AM447">decompose_poly(_xlfn.ANCHORARRAY(AE447),$E$3,2*Constants!$D$10,"low")</f>
        <v>8</v>
      </c>
      <c r="AK447" s="5">
        <v>3</v>
      </c>
      <c r="AL447" s="5">
        <v>-2</v>
      </c>
      <c r="AM447" s="5">
        <v>9</v>
      </c>
      <c r="AO447" s="33" t="str" cm="1">
        <f t="array" ref="AO447">InfinityNorm(AJ446:AM447)&amp;"&gt;="&amp;Constants!$D$10-Constants!$D$16</f>
        <v>9&gt;=8</v>
      </c>
      <c r="AP447" s="33"/>
      <c r="AQ447" s="33"/>
      <c r="AR447" s="33"/>
      <c r="AS447" s="40"/>
      <c r="AT447" s="1"/>
      <c r="AU447" s="1"/>
      <c r="AW447" s="1"/>
      <c r="AX447" s="1"/>
      <c r="AY447" s="1"/>
    </row>
    <row r="448" spans="2:51" ht="18" customHeight="1" x14ac:dyDescent="0.3">
      <c r="AT448" s="1"/>
      <c r="AU448" s="1"/>
      <c r="AW448" s="1"/>
      <c r="AX448" s="1"/>
      <c r="AY448" s="1"/>
    </row>
    <row r="449" spans="2:51" ht="18" customHeight="1" x14ac:dyDescent="0.3">
      <c r="B449" s="33">
        <v>141</v>
      </c>
      <c r="C449" s="5" cm="1">
        <f t="array" ref="C449:F449">PRNG_rnd_poly(4,B449*2,Constants!$D$8)</f>
        <v>1</v>
      </c>
      <c r="D449" s="5">
        <v>9</v>
      </c>
      <c r="E449" s="5">
        <v>-8</v>
      </c>
      <c r="F449" s="5">
        <v>-3</v>
      </c>
      <c r="G449" s="6"/>
      <c r="H449" s="5" cm="1">
        <f t="array" ref="H449:K450">poly_mv_mult_div($F$6:$I$6,$K$6:$N$6,$F$7:$I$7,$K$7:$N$7,C449:F449,C450:F450,_xlfn.ANCHORARRAY($J$3),$E$3)</f>
        <v>12</v>
      </c>
      <c r="I449" s="5">
        <v>-14</v>
      </c>
      <c r="J449" s="5">
        <v>-7</v>
      </c>
      <c r="K449" s="5">
        <v>20</v>
      </c>
      <c r="L449" s="6"/>
      <c r="M449" s="5" cm="1">
        <f t="array" ref="M449:P449">decompose_poly(H449:K449,$E$3,2*Constants!$D$10,"high")</f>
        <v>1</v>
      </c>
      <c r="N449" s="5">
        <v>2</v>
      </c>
      <c r="O449" s="5">
        <v>0</v>
      </c>
      <c r="P449" s="5">
        <v>1</v>
      </c>
      <c r="Q449" s="6"/>
      <c r="R449" s="33" t="s">
        <v>14</v>
      </c>
      <c r="S449" s="33"/>
      <c r="T449" s="6"/>
      <c r="U449" s="5" cm="1">
        <f t="array" ref="U449:X449">SampleInBall(4,2,R450)</f>
        <v>-1</v>
      </c>
      <c r="V449" s="5">
        <v>0</v>
      </c>
      <c r="W449" s="5">
        <v>0</v>
      </c>
      <c r="X449" s="5">
        <v>1</v>
      </c>
      <c r="Y449" s="6"/>
      <c r="Z449" s="5" cm="1">
        <f t="array" ref="Z449:AC449">polyadd(C449:F449,polymultdiv($F$10:$I$10,_xlfn.ANCHORARRAY(U449),_xlfn.ANCHORARRAY($J$3),$E$3),$E$3)</f>
        <v>0</v>
      </c>
      <c r="AA449" s="5">
        <v>8</v>
      </c>
      <c r="AB449" s="5">
        <v>-8</v>
      </c>
      <c r="AC449" s="5">
        <v>-3</v>
      </c>
      <c r="AD449" s="6"/>
      <c r="AE449" s="5" cm="1">
        <f t="array" ref="AE449:AH449">polysub(H449:K449,polymultdiv(_xlfn.ANCHORARRAY(U449),$F$14:$I$14,_xlfn.ANCHORARRAY($J$3),$E$3),$E$3)</f>
        <v>12</v>
      </c>
      <c r="AF449" s="5">
        <v>-14</v>
      </c>
      <c r="AG449" s="5">
        <v>-6</v>
      </c>
      <c r="AH449" s="5">
        <v>19</v>
      </c>
      <c r="AI449" s="6"/>
      <c r="AJ449" s="5" cm="1">
        <f t="array" ref="AJ449:AM449">decompose_poly(_xlfn.ANCHORARRAY(AE449),$E$3,2*Constants!$D$10,"low")</f>
        <v>-8</v>
      </c>
      <c r="AK449" s="5">
        <v>7</v>
      </c>
      <c r="AL449" s="5">
        <v>-6</v>
      </c>
      <c r="AM449" s="5">
        <v>-1</v>
      </c>
      <c r="AO449" s="33" t="str" cm="1">
        <f t="array" ref="AO449">InfinityNorm(Z449:AC450)&amp;"&gt;="&amp;Constants!$D$8-Constants!$D$16</f>
        <v>14&gt;=11</v>
      </c>
      <c r="AP449" s="33"/>
      <c r="AQ449" s="33" t="b" cm="1">
        <f t="array" ref="AQ449">NOT(OR(InfinityNorm(Z449:AC450)&gt;=Constants!$D$8-Constants!$D$16,InfinityNorm(AJ449:AM450)&gt;=Constants!$D$10-Constants!$D$16))</f>
        <v>0</v>
      </c>
      <c r="AR449" s="33"/>
      <c r="AS449" s="40">
        <f t="shared" ref="AS449" si="139">IF(AQ449,1,0)</f>
        <v>0</v>
      </c>
      <c r="AT449" s="1"/>
      <c r="AU449" s="1"/>
      <c r="AW449" s="1"/>
      <c r="AX449" s="1"/>
      <c r="AY449" s="1"/>
    </row>
    <row r="450" spans="2:51" ht="18" customHeight="1" x14ac:dyDescent="0.3">
      <c r="B450" s="33"/>
      <c r="C450" s="5" cm="1">
        <f t="array" ref="C450:F450">PRNG_rnd_poly(4,B449*2+1,Constants!$D$8)</f>
        <v>-12</v>
      </c>
      <c r="D450" s="5">
        <v>-12</v>
      </c>
      <c r="E450" s="5">
        <v>9</v>
      </c>
      <c r="F450" s="5">
        <v>2</v>
      </c>
      <c r="G450" s="6"/>
      <c r="H450" s="5">
        <v>-4</v>
      </c>
      <c r="I450" s="5">
        <v>-24</v>
      </c>
      <c r="J450" s="5">
        <v>-30</v>
      </c>
      <c r="K450" s="5">
        <v>4</v>
      </c>
      <c r="L450" s="6"/>
      <c r="M450" s="5" cm="1">
        <f t="array" ref="M450:P450">decompose_poly(H450:K450,$E$3,2*Constants!$D$10,"high")</f>
        <v>0</v>
      </c>
      <c r="N450" s="5">
        <v>2</v>
      </c>
      <c r="O450" s="5">
        <v>2</v>
      </c>
      <c r="P450" s="5">
        <v>0</v>
      </c>
      <c r="Q450" s="6"/>
      <c r="R450" s="11" t="str" cm="1">
        <f t="array" ref="R450">mm3_hash($V$3&amp;_xlfn.TEXTJOIN(",",TRUE,M449:P450))</f>
        <v>2A5B848E</v>
      </c>
      <c r="S450" s="6"/>
      <c r="T450" s="6"/>
      <c r="U450" s="6"/>
      <c r="V450" s="6"/>
      <c r="W450" s="6"/>
      <c r="X450" s="6"/>
      <c r="Y450" s="6"/>
      <c r="Z450" s="5" cm="1">
        <f t="array" ref="Z450:AC450">polyadd(C450:F450,polymultdiv($F$11:$I$11,_xlfn.ANCHORARRAY(U449),_xlfn.ANCHORARRAY($J$3),$E$3),$E$3)</f>
        <v>-13</v>
      </c>
      <c r="AA450" s="5">
        <v>-14</v>
      </c>
      <c r="AB450" s="5">
        <v>9</v>
      </c>
      <c r="AC450" s="5">
        <v>3</v>
      </c>
      <c r="AD450" s="6"/>
      <c r="AE450" s="5" cm="1">
        <f t="array" ref="AE450:AH450">polysub(H450:K450,polymultdiv(_xlfn.ANCHORARRAY(U449),$F$15:$I$15,_xlfn.ANCHORARRAY($J$3),$E$3),$E$3)</f>
        <v>-6</v>
      </c>
      <c r="AF450" s="5">
        <v>-25</v>
      </c>
      <c r="AG450" s="5">
        <v>-30</v>
      </c>
      <c r="AH450" s="5">
        <v>5</v>
      </c>
      <c r="AI450" s="6"/>
      <c r="AJ450" s="5" cm="1">
        <f t="array" ref="AJ450:AM450">decompose_poly(_xlfn.ANCHORARRAY(AE450),$E$3,2*Constants!$D$10,"low")</f>
        <v>-6</v>
      </c>
      <c r="AK450" s="5">
        <v>-4</v>
      </c>
      <c r="AL450" s="5">
        <v>-9</v>
      </c>
      <c r="AM450" s="5">
        <v>5</v>
      </c>
      <c r="AO450" s="33" t="str" cm="1">
        <f t="array" ref="AO450">InfinityNorm(AJ449:AM450)&amp;"&gt;="&amp;Constants!$D$10-Constants!$D$16</f>
        <v>9&gt;=8</v>
      </c>
      <c r="AP450" s="33"/>
      <c r="AQ450" s="33"/>
      <c r="AR450" s="33"/>
      <c r="AS450" s="40"/>
      <c r="AT450" s="1"/>
      <c r="AU450" s="1"/>
      <c r="AW450" s="1"/>
      <c r="AX450" s="1"/>
      <c r="AY450" s="1"/>
    </row>
    <row r="451" spans="2:51" ht="18" customHeight="1" x14ac:dyDescent="0.3">
      <c r="AT451" s="1"/>
      <c r="AU451" s="1"/>
      <c r="AW451" s="1"/>
      <c r="AX451" s="1"/>
      <c r="AY451" s="1"/>
    </row>
    <row r="452" spans="2:51" ht="18" customHeight="1" x14ac:dyDescent="0.3">
      <c r="B452" s="33">
        <v>142</v>
      </c>
      <c r="C452" s="5" cm="1">
        <f t="array" ref="C452:F452">PRNG_rnd_poly(4,B452*2,Constants!$D$8)</f>
        <v>-2</v>
      </c>
      <c r="D452" s="5">
        <v>12</v>
      </c>
      <c r="E452" s="5">
        <v>-3</v>
      </c>
      <c r="F452" s="5">
        <v>0</v>
      </c>
      <c r="G452" s="6"/>
      <c r="H452" s="5" cm="1">
        <f t="array" ref="H452:K453">poly_mv_mult_div($F$6:$I$6,$K$6:$N$6,$F$7:$I$7,$K$7:$N$7,C452:F452,C453:F453,_xlfn.ANCHORARRAY($J$3),$E$3)</f>
        <v>-12</v>
      </c>
      <c r="I452" s="5">
        <v>8</v>
      </c>
      <c r="J452" s="5">
        <v>9</v>
      </c>
      <c r="K452" s="5">
        <v>8</v>
      </c>
      <c r="L452" s="6"/>
      <c r="M452" s="5" cm="1">
        <f t="array" ref="M452:P452">decompose_poly(H452:K452,$E$3,2*Constants!$D$10,"high")</f>
        <v>2</v>
      </c>
      <c r="N452" s="5">
        <v>0</v>
      </c>
      <c r="O452" s="5">
        <v>0</v>
      </c>
      <c r="P452" s="5">
        <v>0</v>
      </c>
      <c r="Q452" s="6"/>
      <c r="R452" s="33" t="s">
        <v>14</v>
      </c>
      <c r="S452" s="33"/>
      <c r="T452" s="6"/>
      <c r="U452" s="5" cm="1">
        <f t="array" ref="U452:X452">SampleInBall(4,2,R453)</f>
        <v>-1</v>
      </c>
      <c r="V452" s="5">
        <v>0</v>
      </c>
      <c r="W452" s="5">
        <v>-1</v>
      </c>
      <c r="X452" s="5">
        <v>0</v>
      </c>
      <c r="Y452" s="6"/>
      <c r="Z452" s="5" cm="1">
        <f t="array" ref="Z452:AC452">polyadd(C452:F452,polymultdiv($F$10:$I$10,_xlfn.ANCHORARRAY(U452),_xlfn.ANCHORARRAY($J$3),$E$3),$E$3)</f>
        <v>-2</v>
      </c>
      <c r="AA452" s="5">
        <v>11</v>
      </c>
      <c r="AB452" s="5">
        <v>-3</v>
      </c>
      <c r="AC452" s="5">
        <v>-1</v>
      </c>
      <c r="AD452" s="6"/>
      <c r="AE452" s="5" cm="1">
        <f t="array" ref="AE452:AH452">polysub(H452:K452,polymultdiv(_xlfn.ANCHORARRAY(U452),$F$14:$I$14,_xlfn.ANCHORARRAY($J$3),$E$3),$E$3)</f>
        <v>-12</v>
      </c>
      <c r="AF452" s="5">
        <v>7</v>
      </c>
      <c r="AG452" s="5">
        <v>11</v>
      </c>
      <c r="AH452" s="5">
        <v>7</v>
      </c>
      <c r="AI452" s="6"/>
      <c r="AJ452" s="5" cm="1">
        <f t="array" ref="AJ452:AM452">decompose_poly(_xlfn.ANCHORARRAY(AE452),$E$3,2*Constants!$D$10,"low")</f>
        <v>9</v>
      </c>
      <c r="AK452" s="5">
        <v>7</v>
      </c>
      <c r="AL452" s="5">
        <v>-9</v>
      </c>
      <c r="AM452" s="5">
        <v>7</v>
      </c>
      <c r="AO452" s="33" t="str" cm="1">
        <f t="array" ref="AO452">InfinityNorm(Z452:AC453)&amp;"&gt;="&amp;Constants!$D$8-Constants!$D$16</f>
        <v>13&gt;=11</v>
      </c>
      <c r="AP452" s="33"/>
      <c r="AQ452" s="33" t="b" cm="1">
        <f t="array" ref="AQ452">NOT(OR(InfinityNorm(Z452:AC453)&gt;=Constants!$D$8-Constants!$D$16,InfinityNorm(AJ452:AM453)&gt;=Constants!$D$10-Constants!$D$16))</f>
        <v>0</v>
      </c>
      <c r="AR452" s="33"/>
      <c r="AS452" s="40">
        <f t="shared" ref="AS452" si="140">IF(AQ452,1,0)</f>
        <v>0</v>
      </c>
      <c r="AT452" s="1"/>
      <c r="AU452" s="1"/>
      <c r="AW452" s="1"/>
      <c r="AX452" s="1"/>
      <c r="AY452" s="1"/>
    </row>
    <row r="453" spans="2:51" ht="18" customHeight="1" x14ac:dyDescent="0.3">
      <c r="B453" s="33"/>
      <c r="C453" s="5" cm="1">
        <f t="array" ref="C453:F453">PRNG_rnd_poly(4,B452*2+1,Constants!$D$8)</f>
        <v>12</v>
      </c>
      <c r="D453" s="5">
        <v>-6</v>
      </c>
      <c r="E453" s="5">
        <v>11</v>
      </c>
      <c r="F453" s="5">
        <v>-4</v>
      </c>
      <c r="G453" s="6"/>
      <c r="H453" s="5">
        <v>19</v>
      </c>
      <c r="I453" s="5">
        <v>-21</v>
      </c>
      <c r="J453" s="5">
        <v>1</v>
      </c>
      <c r="K453" s="5">
        <v>10</v>
      </c>
      <c r="L453" s="6"/>
      <c r="M453" s="5" cm="1">
        <f t="array" ref="M453:P453">decompose_poly(H453:K453,$E$3,2*Constants!$D$10,"high")</f>
        <v>1</v>
      </c>
      <c r="N453" s="5">
        <v>2</v>
      </c>
      <c r="O453" s="5">
        <v>0</v>
      </c>
      <c r="P453" s="5">
        <v>0</v>
      </c>
      <c r="Q453" s="6"/>
      <c r="R453" s="11" t="str" cm="1">
        <f t="array" ref="R453">mm3_hash($V$3&amp;_xlfn.TEXTJOIN(",",TRUE,M452:P453))</f>
        <v>B42AB7AC</v>
      </c>
      <c r="S453" s="6"/>
      <c r="T453" s="6"/>
      <c r="U453" s="6"/>
      <c r="V453" s="6"/>
      <c r="W453" s="6"/>
      <c r="X453" s="6"/>
      <c r="Y453" s="6"/>
      <c r="Z453" s="5" cm="1">
        <f t="array" ref="Z453:AC453">polyadd(C453:F453,polymultdiv($F$11:$I$11,_xlfn.ANCHORARRAY(U452),_xlfn.ANCHORARRAY($J$3),$E$3),$E$3)</f>
        <v>13</v>
      </c>
      <c r="AA453" s="5">
        <v>-8</v>
      </c>
      <c r="AB453" s="5">
        <v>10</v>
      </c>
      <c r="AC453" s="5">
        <v>-4</v>
      </c>
      <c r="AD453" s="6"/>
      <c r="AE453" s="5" cm="1">
        <f t="array" ref="AE453:AH453">polysub(H453:K453,polymultdiv(_xlfn.ANCHORARRAY(U452),$F$15:$I$15,_xlfn.ANCHORARRAY($J$3),$E$3),$E$3)</f>
        <v>18</v>
      </c>
      <c r="AF453" s="5">
        <v>-22</v>
      </c>
      <c r="AG453" s="5">
        <v>0</v>
      </c>
      <c r="AH453" s="5">
        <v>9</v>
      </c>
      <c r="AI453" s="6"/>
      <c r="AJ453" s="5" cm="1">
        <f t="array" ref="AJ453:AM453">decompose_poly(_xlfn.ANCHORARRAY(AE453),$E$3,2*Constants!$D$10,"low")</f>
        <v>-2</v>
      </c>
      <c r="AK453" s="5">
        <v>-1</v>
      </c>
      <c r="AL453" s="5">
        <v>0</v>
      </c>
      <c r="AM453" s="5">
        <v>9</v>
      </c>
      <c r="AO453" s="33" t="str" cm="1">
        <f t="array" ref="AO453">InfinityNorm(AJ452:AM453)&amp;"&gt;="&amp;Constants!$D$10-Constants!$D$16</f>
        <v>9&gt;=8</v>
      </c>
      <c r="AP453" s="33"/>
      <c r="AQ453" s="33"/>
      <c r="AR453" s="33"/>
      <c r="AS453" s="40"/>
      <c r="AT453" s="1"/>
      <c r="AU453" s="1"/>
      <c r="AW453" s="1"/>
      <c r="AX453" s="1"/>
      <c r="AY453" s="1"/>
    </row>
    <row r="454" spans="2:51" ht="18" customHeight="1" x14ac:dyDescent="0.3">
      <c r="AT454" s="1"/>
      <c r="AU454" s="1"/>
      <c r="AW454" s="1"/>
      <c r="AX454" s="1"/>
      <c r="AY454" s="1"/>
    </row>
    <row r="455" spans="2:51" ht="18" customHeight="1" x14ac:dyDescent="0.3">
      <c r="B455" s="33">
        <v>143</v>
      </c>
      <c r="C455" s="5" cm="1">
        <f t="array" ref="C455:F455">PRNG_rnd_poly(4,B455*2,Constants!$D$8)</f>
        <v>-2</v>
      </c>
      <c r="D455" s="5">
        <v>-7</v>
      </c>
      <c r="E455" s="5">
        <v>2</v>
      </c>
      <c r="F455" s="5">
        <v>-2</v>
      </c>
      <c r="G455" s="6"/>
      <c r="H455" s="5" cm="1">
        <f t="array" ref="H455:K456">poly_mv_mult_div($F$6:$I$6,$K$6:$N$6,$F$7:$I$7,$K$7:$N$7,C455:F455,C456:F456,_xlfn.ANCHORARRAY($J$3),$E$3)</f>
        <v>12</v>
      </c>
      <c r="I455" s="5">
        <v>9</v>
      </c>
      <c r="J455" s="5">
        <v>-10</v>
      </c>
      <c r="K455" s="5">
        <v>27</v>
      </c>
      <c r="L455" s="6"/>
      <c r="M455" s="5" cm="1">
        <f t="array" ref="M455:P455">decompose_poly(H455:K455,$E$3,2*Constants!$D$10,"high")</f>
        <v>1</v>
      </c>
      <c r="N455" s="5">
        <v>0</v>
      </c>
      <c r="O455" s="5">
        <v>0</v>
      </c>
      <c r="P455" s="5">
        <v>1</v>
      </c>
      <c r="Q455" s="6"/>
      <c r="R455" s="33" t="s">
        <v>14</v>
      </c>
      <c r="S455" s="33"/>
      <c r="T455" s="6"/>
      <c r="U455" s="5" cm="1">
        <f t="array" ref="U455:X455">SampleInBall(4,2,R456)</f>
        <v>0</v>
      </c>
      <c r="V455" s="5">
        <v>-1</v>
      </c>
      <c r="W455" s="5">
        <v>0</v>
      </c>
      <c r="X455" s="5">
        <v>1</v>
      </c>
      <c r="Y455" s="6"/>
      <c r="Z455" s="5" cm="1">
        <f t="array" ref="Z455:AC455">polyadd(C455:F455,polymultdiv($F$10:$I$10,_xlfn.ANCHORARRAY(U455),_xlfn.ANCHORARRAY($J$3),$E$3),$E$3)</f>
        <v>-3</v>
      </c>
      <c r="AA455" s="5">
        <v>-7</v>
      </c>
      <c r="AB455" s="5">
        <v>1</v>
      </c>
      <c r="AC455" s="5">
        <v>-2</v>
      </c>
      <c r="AD455" s="6"/>
      <c r="AE455" s="5" cm="1">
        <f t="array" ref="AE455:AH455">polysub(H455:K455,polymultdiv(_xlfn.ANCHORARRAY(U455),$F$14:$I$14,_xlfn.ANCHORARRAY($J$3),$E$3),$E$3)</f>
        <v>11</v>
      </c>
      <c r="AF455" s="5">
        <v>11</v>
      </c>
      <c r="AG455" s="5">
        <v>-11</v>
      </c>
      <c r="AH455" s="5">
        <v>27</v>
      </c>
      <c r="AI455" s="6"/>
      <c r="AJ455" s="5" cm="1">
        <f t="array" ref="AJ455:AM455">decompose_poly(_xlfn.ANCHORARRAY(AE455),$E$3,2*Constants!$D$10,"low")</f>
        <v>-9</v>
      </c>
      <c r="AK455" s="5">
        <v>-9</v>
      </c>
      <c r="AL455" s="5">
        <v>10</v>
      </c>
      <c r="AM455" s="5">
        <v>7</v>
      </c>
      <c r="AO455" s="33" t="str" cm="1">
        <f t="array" ref="AO455">InfinityNorm(Z455:AC456)&amp;"&gt;="&amp;Constants!$D$8-Constants!$D$16</f>
        <v>12&gt;=11</v>
      </c>
      <c r="AP455" s="33"/>
      <c r="AQ455" s="33" t="b" cm="1">
        <f t="array" ref="AQ455">NOT(OR(InfinityNorm(Z455:AC456)&gt;=Constants!$D$8-Constants!$D$16,InfinityNorm(AJ455:AM456)&gt;=Constants!$D$10-Constants!$D$16))</f>
        <v>0</v>
      </c>
      <c r="AR455" s="33"/>
      <c r="AS455" s="40">
        <f t="shared" ref="AS455" si="141">IF(AQ455,1,0)</f>
        <v>0</v>
      </c>
      <c r="AT455" s="1"/>
      <c r="AU455" s="1"/>
      <c r="AW455" s="1"/>
      <c r="AX455" s="1"/>
      <c r="AY455" s="1"/>
    </row>
    <row r="456" spans="2:51" ht="18" customHeight="1" x14ac:dyDescent="0.3">
      <c r="B456" s="33"/>
      <c r="C456" s="5" cm="1">
        <f t="array" ref="C456:F456">PRNG_rnd_poly(4,B455*2+1,Constants!$D$8)</f>
        <v>-10</v>
      </c>
      <c r="D456" s="5">
        <v>0</v>
      </c>
      <c r="E456" s="5">
        <v>-2</v>
      </c>
      <c r="F456" s="5">
        <v>-8</v>
      </c>
      <c r="G456" s="6"/>
      <c r="H456" s="5">
        <v>-22</v>
      </c>
      <c r="I456" s="5">
        <v>-1</v>
      </c>
      <c r="J456" s="5">
        <v>24</v>
      </c>
      <c r="K456" s="5">
        <v>24</v>
      </c>
      <c r="L456" s="6"/>
      <c r="M456" s="5" cm="1">
        <f t="array" ref="M456:P456">decompose_poly(H456:K456,$E$3,2*Constants!$D$10,"high")</f>
        <v>2</v>
      </c>
      <c r="N456" s="5">
        <v>0</v>
      </c>
      <c r="O456" s="5">
        <v>1</v>
      </c>
      <c r="P456" s="5">
        <v>1</v>
      </c>
      <c r="Q456" s="6"/>
      <c r="R456" s="11" t="str" cm="1">
        <f t="array" ref="R456">mm3_hash($V$3&amp;_xlfn.TEXTJOIN(",",TRUE,M455:P456))</f>
        <v>6E31D462</v>
      </c>
      <c r="S456" s="6"/>
      <c r="T456" s="6"/>
      <c r="U456" s="6"/>
      <c r="V456" s="6"/>
      <c r="W456" s="6"/>
      <c r="X456" s="6"/>
      <c r="Y456" s="6"/>
      <c r="Z456" s="5" cm="1">
        <f t="array" ref="Z456:AC456">polyadd(C456:F456,polymultdiv($F$11:$I$11,_xlfn.ANCHORARRAY(U455),_xlfn.ANCHORARRAY($J$3),$E$3),$E$3)</f>
        <v>-12</v>
      </c>
      <c r="AA456" s="5">
        <v>-1</v>
      </c>
      <c r="AB456" s="5">
        <v>-2</v>
      </c>
      <c r="AC456" s="5">
        <v>-9</v>
      </c>
      <c r="AD456" s="6"/>
      <c r="AE456" s="5" cm="1">
        <f t="array" ref="AE456:AH456">polysub(H456:K456,polymultdiv(_xlfn.ANCHORARRAY(U455),$F$15:$I$15,_xlfn.ANCHORARRAY($J$3),$E$3),$E$3)</f>
        <v>-23</v>
      </c>
      <c r="AF456" s="5">
        <v>-2</v>
      </c>
      <c r="AG456" s="5">
        <v>23</v>
      </c>
      <c r="AH456" s="5">
        <v>25</v>
      </c>
      <c r="AI456" s="6"/>
      <c r="AJ456" s="5" cm="1">
        <f t="array" ref="AJ456:AM456">decompose_poly(_xlfn.ANCHORARRAY(AE456),$E$3,2*Constants!$D$10,"low")</f>
        <v>-2</v>
      </c>
      <c r="AK456" s="5">
        <v>-2</v>
      </c>
      <c r="AL456" s="5">
        <v>3</v>
      </c>
      <c r="AM456" s="5">
        <v>5</v>
      </c>
      <c r="AO456" s="33" t="str" cm="1">
        <f t="array" ref="AO456">InfinityNorm(AJ455:AM456)&amp;"&gt;="&amp;Constants!$D$10-Constants!$D$16</f>
        <v>10&gt;=8</v>
      </c>
      <c r="AP456" s="33"/>
      <c r="AQ456" s="33"/>
      <c r="AR456" s="33"/>
      <c r="AS456" s="40"/>
      <c r="AT456" s="1"/>
      <c r="AU456" s="1"/>
      <c r="AW456" s="1"/>
      <c r="AX456" s="1"/>
      <c r="AY456" s="1"/>
    </row>
    <row r="457" spans="2:51" ht="18" customHeight="1" x14ac:dyDescent="0.3">
      <c r="AT457" s="1"/>
      <c r="AU457" s="1"/>
      <c r="AW457" s="1"/>
      <c r="AX457" s="1"/>
      <c r="AY457" s="1"/>
    </row>
    <row r="458" spans="2:51" ht="18" customHeight="1" x14ac:dyDescent="0.3">
      <c r="B458" s="33">
        <v>144</v>
      </c>
      <c r="C458" s="5" cm="1">
        <f t="array" ref="C458:F458">PRNG_rnd_poly(4,B458*2,Constants!$D$8)</f>
        <v>5</v>
      </c>
      <c r="D458" s="5">
        <v>-12</v>
      </c>
      <c r="E458" s="5">
        <v>4</v>
      </c>
      <c r="F458" s="5">
        <v>-8</v>
      </c>
      <c r="G458" s="6"/>
      <c r="H458" s="5" cm="1">
        <f t="array" ref="H458:K459">poly_mv_mult_div($F$6:$I$6,$K$6:$N$6,$F$7:$I$7,$K$7:$N$7,C458:F458,C459:F459,_xlfn.ANCHORARRAY($J$3),$E$3)</f>
        <v>-23</v>
      </c>
      <c r="I458" s="5">
        <v>-28</v>
      </c>
      <c r="J458" s="5">
        <v>-10</v>
      </c>
      <c r="K458" s="5">
        <v>17</v>
      </c>
      <c r="L458" s="6"/>
      <c r="M458" s="5" cm="1">
        <f t="array" ref="M458:P458">decompose_poly(H458:K458,$E$3,2*Constants!$D$10,"high")</f>
        <v>2</v>
      </c>
      <c r="N458" s="5">
        <v>2</v>
      </c>
      <c r="O458" s="5">
        <v>0</v>
      </c>
      <c r="P458" s="5">
        <v>1</v>
      </c>
      <c r="Q458" s="6"/>
      <c r="R458" s="33" t="s">
        <v>14</v>
      </c>
      <c r="S458" s="33"/>
      <c r="T458" s="6"/>
      <c r="U458" s="5" cm="1">
        <f t="array" ref="U458:X458">SampleInBall(4,2,R459)</f>
        <v>-1</v>
      </c>
      <c r="V458" s="5">
        <v>0</v>
      </c>
      <c r="W458" s="5">
        <v>-1</v>
      </c>
      <c r="X458" s="5">
        <v>0</v>
      </c>
      <c r="Y458" s="6"/>
      <c r="Z458" s="5" cm="1">
        <f t="array" ref="Z458:AC458">polyadd(C458:F458,polymultdiv($F$10:$I$10,_xlfn.ANCHORARRAY(U458),_xlfn.ANCHORARRAY($J$3),$E$3),$E$3)</f>
        <v>5</v>
      </c>
      <c r="AA458" s="5">
        <v>-13</v>
      </c>
      <c r="AB458" s="5">
        <v>4</v>
      </c>
      <c r="AC458" s="5">
        <v>-9</v>
      </c>
      <c r="AD458" s="6"/>
      <c r="AE458" s="5" cm="1">
        <f t="array" ref="AE458:AH458">polysub(H458:K458,polymultdiv(_xlfn.ANCHORARRAY(U458),$F$14:$I$14,_xlfn.ANCHORARRAY($J$3),$E$3),$E$3)</f>
        <v>-23</v>
      </c>
      <c r="AF458" s="5">
        <v>-29</v>
      </c>
      <c r="AG458" s="5">
        <v>-8</v>
      </c>
      <c r="AH458" s="5">
        <v>16</v>
      </c>
      <c r="AI458" s="6"/>
      <c r="AJ458" s="5" cm="1">
        <f t="array" ref="AJ458:AM458">decompose_poly(_xlfn.ANCHORARRAY(AE458),$E$3,2*Constants!$D$10,"low")</f>
        <v>-2</v>
      </c>
      <c r="AK458" s="5">
        <v>-8</v>
      </c>
      <c r="AL458" s="5">
        <v>-8</v>
      </c>
      <c r="AM458" s="5">
        <v>-4</v>
      </c>
      <c r="AO458" s="33" t="str" cm="1">
        <f t="array" ref="AO458">InfinityNorm(Z458:AC459)&amp;"&gt;="&amp;Constants!$D$8-Constants!$D$16</f>
        <v>13&gt;=11</v>
      </c>
      <c r="AP458" s="33"/>
      <c r="AQ458" s="33" t="b" cm="1">
        <f t="array" ref="AQ458">NOT(OR(InfinityNorm(Z458:AC459)&gt;=Constants!$D$8-Constants!$D$16,InfinityNorm(AJ458:AM459)&gt;=Constants!$D$10-Constants!$D$16))</f>
        <v>0</v>
      </c>
      <c r="AR458" s="33"/>
      <c r="AS458" s="40">
        <f t="shared" ref="AS458" si="142">IF(AQ458,1,0)</f>
        <v>0</v>
      </c>
      <c r="AT458" s="1"/>
      <c r="AU458" s="1"/>
      <c r="AW458" s="1"/>
      <c r="AX458" s="1"/>
      <c r="AY458" s="1"/>
    </row>
    <row r="459" spans="2:51" ht="18" customHeight="1" x14ac:dyDescent="0.3">
      <c r="B459" s="33"/>
      <c r="C459" s="5" cm="1">
        <f t="array" ref="C459:F459">PRNG_rnd_poly(4,B458*2+1,Constants!$D$8)</f>
        <v>10</v>
      </c>
      <c r="D459" s="5">
        <v>11</v>
      </c>
      <c r="E459" s="5">
        <v>-11</v>
      </c>
      <c r="F459" s="5">
        <v>-8</v>
      </c>
      <c r="G459" s="6"/>
      <c r="H459" s="5">
        <v>-28</v>
      </c>
      <c r="I459" s="5">
        <v>29</v>
      </c>
      <c r="J459" s="5">
        <v>-23</v>
      </c>
      <c r="K459" s="5">
        <v>-7</v>
      </c>
      <c r="L459" s="6"/>
      <c r="M459" s="5" cm="1">
        <f t="array" ref="M459:P459">decompose_poly(H459:K459,$E$3,2*Constants!$D$10,"high")</f>
        <v>2</v>
      </c>
      <c r="N459" s="5">
        <v>1</v>
      </c>
      <c r="O459" s="5">
        <v>2</v>
      </c>
      <c r="P459" s="5">
        <v>0</v>
      </c>
      <c r="Q459" s="6"/>
      <c r="R459" s="11" t="str" cm="1">
        <f t="array" ref="R459">mm3_hash($V$3&amp;_xlfn.TEXTJOIN(",",TRUE,M458:P459))</f>
        <v>B1C4EA5A</v>
      </c>
      <c r="S459" s="6"/>
      <c r="T459" s="6"/>
      <c r="U459" s="6"/>
      <c r="V459" s="6"/>
      <c r="W459" s="6"/>
      <c r="X459" s="6"/>
      <c r="Y459" s="6"/>
      <c r="Z459" s="5" cm="1">
        <f t="array" ref="Z459:AC459">polyadd(C459:F459,polymultdiv($F$11:$I$11,_xlfn.ANCHORARRAY(U458),_xlfn.ANCHORARRAY($J$3),$E$3),$E$3)</f>
        <v>11</v>
      </c>
      <c r="AA459" s="5">
        <v>9</v>
      </c>
      <c r="AB459" s="5">
        <v>-12</v>
      </c>
      <c r="AC459" s="5">
        <v>-8</v>
      </c>
      <c r="AD459" s="6"/>
      <c r="AE459" s="5" cm="1">
        <f t="array" ref="AE459:AH459">polysub(H459:K459,polymultdiv(_xlfn.ANCHORARRAY(U458),$F$15:$I$15,_xlfn.ANCHORARRAY($J$3),$E$3),$E$3)</f>
        <v>-29</v>
      </c>
      <c r="AF459" s="5">
        <v>28</v>
      </c>
      <c r="AG459" s="5">
        <v>-24</v>
      </c>
      <c r="AH459" s="5">
        <v>-8</v>
      </c>
      <c r="AI459" s="6"/>
      <c r="AJ459" s="5" cm="1">
        <f t="array" ref="AJ459:AM459">decompose_poly(_xlfn.ANCHORARRAY(AE459),$E$3,2*Constants!$D$10,"low")</f>
        <v>-8</v>
      </c>
      <c r="AK459" s="5">
        <v>8</v>
      </c>
      <c r="AL459" s="5">
        <v>-3</v>
      </c>
      <c r="AM459" s="5">
        <v>-8</v>
      </c>
      <c r="AO459" s="33" t="str" cm="1">
        <f t="array" ref="AO459">InfinityNorm(AJ458:AM459)&amp;"&gt;="&amp;Constants!$D$10-Constants!$D$16</f>
        <v>8&gt;=8</v>
      </c>
      <c r="AP459" s="33"/>
      <c r="AQ459" s="33"/>
      <c r="AR459" s="33"/>
      <c r="AS459" s="40"/>
      <c r="AT459" s="1"/>
      <c r="AU459" s="1"/>
      <c r="AW459" s="1"/>
      <c r="AX459" s="1"/>
      <c r="AY459" s="1"/>
    </row>
    <row r="460" spans="2:51" ht="18" customHeight="1" x14ac:dyDescent="0.3">
      <c r="AT460" s="1"/>
      <c r="AU460" s="1"/>
      <c r="AW460" s="1"/>
      <c r="AX460" s="1"/>
      <c r="AY460" s="1"/>
    </row>
    <row r="461" spans="2:51" ht="18" customHeight="1" x14ac:dyDescent="0.3">
      <c r="B461" s="33">
        <v>145</v>
      </c>
      <c r="C461" s="5" cm="1">
        <f t="array" ref="C461:F461">PRNG_rnd_poly(4,B461*2,Constants!$D$8)</f>
        <v>5</v>
      </c>
      <c r="D461" s="5">
        <v>-5</v>
      </c>
      <c r="E461" s="5">
        <v>-10</v>
      </c>
      <c r="F461" s="5">
        <v>0</v>
      </c>
      <c r="G461" s="6"/>
      <c r="H461" s="5" cm="1">
        <f t="array" ref="H461:K462">poly_mv_mult_div($F$6:$I$6,$K$6:$N$6,$F$7:$I$7,$K$7:$N$7,C461:F461,C462:F462,_xlfn.ANCHORARRAY($J$3),$E$3)</f>
        <v>-13</v>
      </c>
      <c r="I461" s="5">
        <v>-22</v>
      </c>
      <c r="J461" s="5">
        <v>0</v>
      </c>
      <c r="K461" s="5">
        <v>-16</v>
      </c>
      <c r="L461" s="6"/>
      <c r="M461" s="5" cm="1">
        <f t="array" ref="M461:P461">decompose_poly(H461:K461,$E$3,2*Constants!$D$10,"high")</f>
        <v>2</v>
      </c>
      <c r="N461" s="5">
        <v>2</v>
      </c>
      <c r="O461" s="5">
        <v>0</v>
      </c>
      <c r="P461" s="5">
        <v>2</v>
      </c>
      <c r="Q461" s="6"/>
      <c r="R461" s="33" t="s">
        <v>14</v>
      </c>
      <c r="S461" s="33"/>
      <c r="T461" s="6"/>
      <c r="U461" s="5" cm="1">
        <f t="array" ref="U461:X461">SampleInBall(4,2,R462)</f>
        <v>1</v>
      </c>
      <c r="V461" s="5">
        <v>0</v>
      </c>
      <c r="W461" s="5">
        <v>0</v>
      </c>
      <c r="X461" s="5">
        <v>1</v>
      </c>
      <c r="Y461" s="6"/>
      <c r="Z461" s="5" cm="1">
        <f t="array" ref="Z461:AC461">polyadd(C461:F461,polymultdiv($F$10:$I$10,_xlfn.ANCHORARRAY(U461),_xlfn.ANCHORARRAY($J$3),$E$3),$E$3)</f>
        <v>4</v>
      </c>
      <c r="AA461" s="5">
        <v>-4</v>
      </c>
      <c r="AB461" s="5">
        <v>-10</v>
      </c>
      <c r="AC461" s="5">
        <v>0</v>
      </c>
      <c r="AD461" s="6"/>
      <c r="AE461" s="5" cm="1">
        <f t="array" ref="AE461:AH461">polysub(H461:K461,polymultdiv(_xlfn.ANCHORARRAY(U461),$F$14:$I$14,_xlfn.ANCHORARRAY($J$3),$E$3),$E$3)</f>
        <v>-15</v>
      </c>
      <c r="AF461" s="5">
        <v>-20</v>
      </c>
      <c r="AG461" s="5">
        <v>-1</v>
      </c>
      <c r="AH461" s="5">
        <v>-17</v>
      </c>
      <c r="AI461" s="6"/>
      <c r="AJ461" s="5" cm="1">
        <f t="array" ref="AJ461:AM461">decompose_poly(_xlfn.ANCHORARRAY(AE461),$E$3,2*Constants!$D$10,"low")</f>
        <v>6</v>
      </c>
      <c r="AK461" s="5">
        <v>1</v>
      </c>
      <c r="AL461" s="5">
        <v>-1</v>
      </c>
      <c r="AM461" s="5">
        <v>4</v>
      </c>
      <c r="AO461" s="33" t="str" cm="1">
        <f t="array" ref="AO461">InfinityNorm(Z461:AC462)&amp;"&gt;="&amp;Constants!$D$8-Constants!$D$16</f>
        <v>12&gt;=11</v>
      </c>
      <c r="AP461" s="33"/>
      <c r="AQ461" s="33" t="b" cm="1">
        <f t="array" ref="AQ461">NOT(OR(InfinityNorm(Z461:AC462)&gt;=Constants!$D$8-Constants!$D$16,InfinityNorm(AJ461:AM462)&gt;=Constants!$D$10-Constants!$D$16))</f>
        <v>0</v>
      </c>
      <c r="AR461" s="33"/>
      <c r="AS461" s="40">
        <f t="shared" ref="AS461" si="143">IF(AQ461,1,0)</f>
        <v>0</v>
      </c>
      <c r="AT461" s="1"/>
      <c r="AU461" s="1"/>
      <c r="AW461" s="1"/>
      <c r="AX461" s="1"/>
      <c r="AY461" s="1"/>
    </row>
    <row r="462" spans="2:51" ht="18" customHeight="1" x14ac:dyDescent="0.3">
      <c r="B462" s="33"/>
      <c r="C462" s="5" cm="1">
        <f t="array" ref="C462:F462">PRNG_rnd_poly(4,B461*2+1,Constants!$D$8)</f>
        <v>-1</v>
      </c>
      <c r="D462" s="5">
        <v>12</v>
      </c>
      <c r="E462" s="5">
        <v>-11</v>
      </c>
      <c r="F462" s="5">
        <v>8</v>
      </c>
      <c r="G462" s="6"/>
      <c r="H462" s="5">
        <v>-19</v>
      </c>
      <c r="I462" s="5">
        <v>1</v>
      </c>
      <c r="J462" s="5">
        <v>20</v>
      </c>
      <c r="K462" s="5">
        <v>24</v>
      </c>
      <c r="L462" s="6"/>
      <c r="M462" s="5" cm="1">
        <f t="array" ref="M462:P462">decompose_poly(H462:K462,$E$3,2*Constants!$D$10,"high")</f>
        <v>2</v>
      </c>
      <c r="N462" s="5">
        <v>0</v>
      </c>
      <c r="O462" s="5">
        <v>1</v>
      </c>
      <c r="P462" s="5">
        <v>1</v>
      </c>
      <c r="Q462" s="6"/>
      <c r="R462" s="11" t="str" cm="1">
        <f t="array" ref="R462">mm3_hash($V$3&amp;_xlfn.TEXTJOIN(",",TRUE,M461:P462))</f>
        <v>7BFB1B32</v>
      </c>
      <c r="S462" s="6"/>
      <c r="T462" s="6"/>
      <c r="U462" s="6"/>
      <c r="V462" s="6"/>
      <c r="W462" s="6"/>
      <c r="X462" s="6"/>
      <c r="Y462" s="6"/>
      <c r="Z462" s="5" cm="1">
        <f t="array" ref="Z462:AC462">polyadd(C462:F462,polymultdiv($F$11:$I$11,_xlfn.ANCHORARRAY(U461),_xlfn.ANCHORARRAY($J$3),$E$3),$E$3)</f>
        <v>-2</v>
      </c>
      <c r="AA462" s="5">
        <v>12</v>
      </c>
      <c r="AB462" s="5">
        <v>-9</v>
      </c>
      <c r="AC462" s="5">
        <v>7</v>
      </c>
      <c r="AD462" s="6"/>
      <c r="AE462" s="5" cm="1">
        <f t="array" ref="AE462:AH462">polysub(H462:K462,polymultdiv(_xlfn.ANCHORARRAY(U461),$F$15:$I$15,_xlfn.ANCHORARRAY($J$3),$E$3),$E$3)</f>
        <v>-19</v>
      </c>
      <c r="AF462" s="5">
        <v>2</v>
      </c>
      <c r="AG462" s="5">
        <v>20</v>
      </c>
      <c r="AH462" s="5">
        <v>25</v>
      </c>
      <c r="AI462" s="6"/>
      <c r="AJ462" s="5" cm="1">
        <f t="array" ref="AJ462:AM462">decompose_poly(_xlfn.ANCHORARRAY(AE462),$E$3,2*Constants!$D$10,"low")</f>
        <v>2</v>
      </c>
      <c r="AK462" s="5">
        <v>2</v>
      </c>
      <c r="AL462" s="5">
        <v>0</v>
      </c>
      <c r="AM462" s="5">
        <v>5</v>
      </c>
      <c r="AO462" s="33" t="str" cm="1">
        <f t="array" ref="AO462">InfinityNorm(AJ461:AM462)&amp;"&gt;="&amp;Constants!$D$10-Constants!$D$16</f>
        <v>6&gt;=8</v>
      </c>
      <c r="AP462" s="33"/>
      <c r="AQ462" s="33"/>
      <c r="AR462" s="33"/>
      <c r="AS462" s="40"/>
      <c r="AT462" s="1"/>
      <c r="AU462" s="1"/>
      <c r="AW462" s="1"/>
      <c r="AX462" s="1"/>
      <c r="AY462" s="1"/>
    </row>
    <row r="463" spans="2:51" ht="18" customHeight="1" x14ac:dyDescent="0.3">
      <c r="AT463" s="1"/>
      <c r="AU463" s="1"/>
      <c r="AW463" s="1"/>
      <c r="AX463" s="1"/>
      <c r="AY463" s="1"/>
    </row>
    <row r="464" spans="2:51" ht="18" customHeight="1" x14ac:dyDescent="0.3">
      <c r="B464" s="33">
        <v>146</v>
      </c>
      <c r="C464" s="5" cm="1">
        <f t="array" ref="C464:F464">PRNG_rnd_poly(4,B464*2,Constants!$D$8)</f>
        <v>0</v>
      </c>
      <c r="D464" s="5">
        <v>8</v>
      </c>
      <c r="E464" s="5">
        <v>10</v>
      </c>
      <c r="F464" s="5">
        <v>-9</v>
      </c>
      <c r="G464" s="6"/>
      <c r="H464" s="5" cm="1">
        <f t="array" ref="H464:K465">poly_mv_mult_div($F$6:$I$6,$K$6:$N$6,$F$7:$I$7,$K$7:$N$7,C464:F464,C465:F465,_xlfn.ANCHORARRAY($J$3),$E$3)</f>
        <v>-5</v>
      </c>
      <c r="I464" s="5">
        <v>6</v>
      </c>
      <c r="J464" s="5">
        <v>-11</v>
      </c>
      <c r="K464" s="5">
        <v>12</v>
      </c>
      <c r="L464" s="6"/>
      <c r="M464" s="5" cm="1">
        <f t="array" ref="M464:P464">decompose_poly(H464:K464,$E$3,2*Constants!$D$10,"high")</f>
        <v>0</v>
      </c>
      <c r="N464" s="5">
        <v>0</v>
      </c>
      <c r="O464" s="5">
        <v>2</v>
      </c>
      <c r="P464" s="5">
        <v>1</v>
      </c>
      <c r="Q464" s="6"/>
      <c r="R464" s="33" t="s">
        <v>14</v>
      </c>
      <c r="S464" s="33"/>
      <c r="T464" s="6"/>
      <c r="U464" s="5" cm="1">
        <f t="array" ref="U464:X464">SampleInBall(4,2,R465)</f>
        <v>0</v>
      </c>
      <c r="V464" s="5">
        <v>1</v>
      </c>
      <c r="W464" s="5">
        <v>0</v>
      </c>
      <c r="X464" s="5">
        <v>1</v>
      </c>
      <c r="Y464" s="6"/>
      <c r="Z464" s="5" cm="1">
        <f t="array" ref="Z464:AC464">polyadd(C464:F464,polymultdiv($F$10:$I$10,_xlfn.ANCHORARRAY(U464),_xlfn.ANCHORARRAY($J$3),$E$3),$E$3)</f>
        <v>-1</v>
      </c>
      <c r="AA464" s="5">
        <v>8</v>
      </c>
      <c r="AB464" s="5">
        <v>11</v>
      </c>
      <c r="AC464" s="5">
        <v>-9</v>
      </c>
      <c r="AD464" s="6"/>
      <c r="AE464" s="5" cm="1">
        <f t="array" ref="AE464:AH464">polysub(H464:K464,polymultdiv(_xlfn.ANCHORARRAY(U464),$F$14:$I$14,_xlfn.ANCHORARRAY($J$3),$E$3),$E$3)</f>
        <v>-6</v>
      </c>
      <c r="AF464" s="5">
        <v>6</v>
      </c>
      <c r="AG464" s="5">
        <v>-10</v>
      </c>
      <c r="AH464" s="5">
        <v>10</v>
      </c>
      <c r="AI464" s="6"/>
      <c r="AJ464" s="5" cm="1">
        <f t="array" ref="AJ464:AM464">decompose_poly(_xlfn.ANCHORARRAY(AE464),$E$3,2*Constants!$D$10,"low")</f>
        <v>-6</v>
      </c>
      <c r="AK464" s="5">
        <v>6</v>
      </c>
      <c r="AL464" s="5">
        <v>-10</v>
      </c>
      <c r="AM464" s="5">
        <v>10</v>
      </c>
      <c r="AO464" s="33" t="str" cm="1">
        <f t="array" ref="AO464">InfinityNorm(Z464:AC465)&amp;"&gt;="&amp;Constants!$D$8-Constants!$D$16</f>
        <v>11&gt;=11</v>
      </c>
      <c r="AP464" s="33"/>
      <c r="AQ464" s="33" t="b" cm="1">
        <f t="array" ref="AQ464">NOT(OR(InfinityNorm(Z464:AC465)&gt;=Constants!$D$8-Constants!$D$16,InfinityNorm(AJ464:AM465)&gt;=Constants!$D$10-Constants!$D$16))</f>
        <v>0</v>
      </c>
      <c r="AR464" s="33"/>
      <c r="AS464" s="40">
        <f t="shared" ref="AS464" si="144">IF(AQ464,1,0)</f>
        <v>0</v>
      </c>
      <c r="AT464" s="1"/>
      <c r="AU464" s="1"/>
      <c r="AW464" s="1"/>
      <c r="AX464" s="1"/>
      <c r="AY464" s="1"/>
    </row>
    <row r="465" spans="2:51" ht="18" customHeight="1" x14ac:dyDescent="0.3">
      <c r="B465" s="33"/>
      <c r="C465" s="5" cm="1">
        <f t="array" ref="C465:F465">PRNG_rnd_poly(4,B464*2+1,Constants!$D$8)</f>
        <v>3</v>
      </c>
      <c r="D465" s="5">
        <v>-1</v>
      </c>
      <c r="E465" s="5">
        <v>-1</v>
      </c>
      <c r="F465" s="5">
        <v>10</v>
      </c>
      <c r="G465" s="6"/>
      <c r="H465" s="5">
        <v>12</v>
      </c>
      <c r="I465" s="5">
        <v>-8</v>
      </c>
      <c r="J465" s="5">
        <v>9</v>
      </c>
      <c r="K465" s="5">
        <v>15</v>
      </c>
      <c r="L465" s="6"/>
      <c r="M465" s="5" cm="1">
        <f t="array" ref="M465:P465">decompose_poly(H465:K465,$E$3,2*Constants!$D$10,"high")</f>
        <v>1</v>
      </c>
      <c r="N465" s="5">
        <v>0</v>
      </c>
      <c r="O465" s="5">
        <v>0</v>
      </c>
      <c r="P465" s="5">
        <v>1</v>
      </c>
      <c r="Q465" s="6"/>
      <c r="R465" s="11" t="str" cm="1">
        <f t="array" ref="R465">mm3_hash($V$3&amp;_xlfn.TEXTJOIN(",",TRUE,M464:P465))</f>
        <v>4CC6268F</v>
      </c>
      <c r="S465" s="6"/>
      <c r="T465" s="6"/>
      <c r="U465" s="6"/>
      <c r="V465" s="6"/>
      <c r="W465" s="6"/>
      <c r="X465" s="6"/>
      <c r="Y465" s="6"/>
      <c r="Z465" s="5" cm="1">
        <f t="array" ref="Z465:AC465">polyadd(C465:F465,polymultdiv($F$11:$I$11,_xlfn.ANCHORARRAY(U464),_xlfn.ANCHORARRAY($J$3),$E$3),$E$3)</f>
        <v>3</v>
      </c>
      <c r="AA465" s="5">
        <v>-2</v>
      </c>
      <c r="AB465" s="5">
        <v>1</v>
      </c>
      <c r="AC465" s="5">
        <v>11</v>
      </c>
      <c r="AD465" s="6"/>
      <c r="AE465" s="5" cm="1">
        <f t="array" ref="AE465:AH465">polysub(H465:K465,polymultdiv(_xlfn.ANCHORARRAY(U464),$F$15:$I$15,_xlfn.ANCHORARRAY($J$3),$E$3),$E$3)</f>
        <v>11</v>
      </c>
      <c r="AF465" s="5">
        <v>-7</v>
      </c>
      <c r="AG465" s="5">
        <v>10</v>
      </c>
      <c r="AH465" s="5">
        <v>16</v>
      </c>
      <c r="AI465" s="6"/>
      <c r="AJ465" s="5" cm="1">
        <f t="array" ref="AJ465:AM465">decompose_poly(_xlfn.ANCHORARRAY(AE465),$E$3,2*Constants!$D$10,"low")</f>
        <v>-9</v>
      </c>
      <c r="AK465" s="5">
        <v>-7</v>
      </c>
      <c r="AL465" s="5">
        <v>10</v>
      </c>
      <c r="AM465" s="5">
        <v>-4</v>
      </c>
      <c r="AO465" s="33" t="str" cm="1">
        <f t="array" ref="AO465">InfinityNorm(AJ464:AM465)&amp;"&gt;="&amp;Constants!$D$10-Constants!$D$16</f>
        <v>10&gt;=8</v>
      </c>
      <c r="AP465" s="33"/>
      <c r="AQ465" s="33"/>
      <c r="AR465" s="33"/>
      <c r="AS465" s="40"/>
      <c r="AT465" s="1"/>
      <c r="AU465" s="1"/>
      <c r="AW465" s="1"/>
      <c r="AX465" s="1"/>
      <c r="AY465" s="1"/>
    </row>
    <row r="466" spans="2:51" ht="18" customHeight="1" x14ac:dyDescent="0.3">
      <c r="AT466" s="1"/>
      <c r="AU466" s="1"/>
      <c r="AW466" s="1"/>
      <c r="AX466" s="1"/>
      <c r="AY466" s="1"/>
    </row>
    <row r="467" spans="2:51" ht="18" customHeight="1" x14ac:dyDescent="0.3">
      <c r="B467" s="33">
        <v>147</v>
      </c>
      <c r="C467" s="5" cm="1">
        <f t="array" ref="C467:F467">PRNG_rnd_poly(4,B467*2,Constants!$D$8)</f>
        <v>5</v>
      </c>
      <c r="D467" s="5">
        <v>1</v>
      </c>
      <c r="E467" s="5">
        <v>5</v>
      </c>
      <c r="F467" s="5">
        <v>-5</v>
      </c>
      <c r="G467" s="6"/>
      <c r="H467" s="5" cm="1">
        <f t="array" ref="H467:K468">poly_mv_mult_div($F$6:$I$6,$K$6:$N$6,$F$7:$I$7,$K$7:$N$7,C467:F467,C468:F468,_xlfn.ANCHORARRAY($J$3),$E$3)</f>
        <v>-24</v>
      </c>
      <c r="I467" s="5">
        <v>-4</v>
      </c>
      <c r="J467" s="5">
        <v>-8</v>
      </c>
      <c r="K467" s="5">
        <v>-15</v>
      </c>
      <c r="L467" s="6"/>
      <c r="M467" s="5" cm="1">
        <f t="array" ref="M467:P467">decompose_poly(H467:K467,$E$3,2*Constants!$D$10,"high")</f>
        <v>2</v>
      </c>
      <c r="N467" s="5">
        <v>0</v>
      </c>
      <c r="O467" s="5">
        <v>0</v>
      </c>
      <c r="P467" s="5">
        <v>2</v>
      </c>
      <c r="Q467" s="6"/>
      <c r="R467" s="33" t="s">
        <v>14</v>
      </c>
      <c r="S467" s="33"/>
      <c r="T467" s="6"/>
      <c r="U467" s="5" cm="1">
        <f t="array" ref="U467:X467">SampleInBall(4,2,R468)</f>
        <v>0</v>
      </c>
      <c r="V467" s="5">
        <v>-1</v>
      </c>
      <c r="W467" s="5">
        <v>0</v>
      </c>
      <c r="X467" s="5">
        <v>1</v>
      </c>
      <c r="Y467" s="6"/>
      <c r="Z467" s="5" cm="1">
        <f t="array" ref="Z467:AC467">polyadd(C467:F467,polymultdiv($F$10:$I$10,_xlfn.ANCHORARRAY(U467),_xlfn.ANCHORARRAY($J$3),$E$3),$E$3)</f>
        <v>4</v>
      </c>
      <c r="AA467" s="5">
        <v>1</v>
      </c>
      <c r="AB467" s="5">
        <v>4</v>
      </c>
      <c r="AC467" s="5">
        <v>-5</v>
      </c>
      <c r="AD467" s="6"/>
      <c r="AE467" s="5" cm="1">
        <f t="array" ref="AE467:AH467">polysub(H467:K467,polymultdiv(_xlfn.ANCHORARRAY(U467),$F$14:$I$14,_xlfn.ANCHORARRAY($J$3),$E$3),$E$3)</f>
        <v>-25</v>
      </c>
      <c r="AF467" s="5">
        <v>-2</v>
      </c>
      <c r="AG467" s="5">
        <v>-9</v>
      </c>
      <c r="AH467" s="5">
        <v>-15</v>
      </c>
      <c r="AI467" s="6"/>
      <c r="AJ467" s="5" cm="1">
        <f t="array" ref="AJ467:AM467">decompose_poly(_xlfn.ANCHORARRAY(AE467),$E$3,2*Constants!$D$10,"low")</f>
        <v>-4</v>
      </c>
      <c r="AK467" s="5">
        <v>-2</v>
      </c>
      <c r="AL467" s="5">
        <v>-9</v>
      </c>
      <c r="AM467" s="5">
        <v>6</v>
      </c>
      <c r="AO467" s="33" t="str" cm="1">
        <f t="array" ref="AO467">InfinityNorm(Z467:AC468)&amp;"&gt;="&amp;Constants!$D$8-Constants!$D$16</f>
        <v>7&gt;=11</v>
      </c>
      <c r="AP467" s="33"/>
      <c r="AQ467" s="33" t="b" cm="1">
        <f t="array" ref="AQ467">NOT(OR(InfinityNorm(Z467:AC468)&gt;=Constants!$D$8-Constants!$D$16,InfinityNorm(AJ467:AM468)&gt;=Constants!$D$10-Constants!$D$16))</f>
        <v>0</v>
      </c>
      <c r="AR467" s="33"/>
      <c r="AS467" s="40">
        <f t="shared" ref="AS467" si="145">IF(AQ467,1,0)</f>
        <v>0</v>
      </c>
      <c r="AT467" s="1"/>
      <c r="AU467" s="1"/>
      <c r="AW467" s="1"/>
      <c r="AX467" s="1"/>
      <c r="AY467" s="1"/>
    </row>
    <row r="468" spans="2:51" ht="18" customHeight="1" x14ac:dyDescent="0.3">
      <c r="B468" s="33"/>
      <c r="C468" s="5" cm="1">
        <f t="array" ref="C468:F468">PRNG_rnd_poly(4,B467*2+1,Constants!$D$8)</f>
        <v>-5</v>
      </c>
      <c r="D468" s="5">
        <v>-1</v>
      </c>
      <c r="E468" s="5">
        <v>-6</v>
      </c>
      <c r="F468" s="5">
        <v>6</v>
      </c>
      <c r="G468" s="6"/>
      <c r="H468" s="5">
        <v>-8</v>
      </c>
      <c r="I468" s="5">
        <v>-6</v>
      </c>
      <c r="J468" s="5">
        <v>6</v>
      </c>
      <c r="K468" s="5">
        <v>9</v>
      </c>
      <c r="L468" s="6"/>
      <c r="M468" s="5" cm="1">
        <f t="array" ref="M468:P468">decompose_poly(H468:K468,$E$3,2*Constants!$D$10,"high")</f>
        <v>0</v>
      </c>
      <c r="N468" s="5">
        <v>0</v>
      </c>
      <c r="O468" s="5">
        <v>0</v>
      </c>
      <c r="P468" s="5">
        <v>0</v>
      </c>
      <c r="Q468" s="6"/>
      <c r="R468" s="11" t="str" cm="1">
        <f t="array" ref="R468">mm3_hash($V$3&amp;_xlfn.TEXTJOIN(",",TRUE,M467:P468))</f>
        <v>F4C1B2AF</v>
      </c>
      <c r="S468" s="6"/>
      <c r="T468" s="6"/>
      <c r="U468" s="6"/>
      <c r="V468" s="6"/>
      <c r="W468" s="6"/>
      <c r="X468" s="6"/>
      <c r="Y468" s="6"/>
      <c r="Z468" s="5" cm="1">
        <f t="array" ref="Z468:AC468">polyadd(C468:F468,polymultdiv($F$11:$I$11,_xlfn.ANCHORARRAY(U467),_xlfn.ANCHORARRAY($J$3),$E$3),$E$3)</f>
        <v>-7</v>
      </c>
      <c r="AA468" s="5">
        <v>-2</v>
      </c>
      <c r="AB468" s="5">
        <v>-6</v>
      </c>
      <c r="AC468" s="5">
        <v>5</v>
      </c>
      <c r="AD468" s="6"/>
      <c r="AE468" s="5" cm="1">
        <f t="array" ref="AE468:AH468">polysub(H468:K468,polymultdiv(_xlfn.ANCHORARRAY(U467),$F$15:$I$15,_xlfn.ANCHORARRAY($J$3),$E$3),$E$3)</f>
        <v>-9</v>
      </c>
      <c r="AF468" s="5">
        <v>-7</v>
      </c>
      <c r="AG468" s="5">
        <v>5</v>
      </c>
      <c r="AH468" s="5">
        <v>10</v>
      </c>
      <c r="AI468" s="6"/>
      <c r="AJ468" s="5" cm="1">
        <f t="array" ref="AJ468:AM468">decompose_poly(_xlfn.ANCHORARRAY(AE468),$E$3,2*Constants!$D$10,"low")</f>
        <v>-9</v>
      </c>
      <c r="AK468" s="5">
        <v>-7</v>
      </c>
      <c r="AL468" s="5">
        <v>5</v>
      </c>
      <c r="AM468" s="5">
        <v>10</v>
      </c>
      <c r="AO468" s="33" t="str" cm="1">
        <f t="array" ref="AO468">InfinityNorm(AJ467:AM468)&amp;"&gt;="&amp;Constants!$D$10-Constants!$D$16</f>
        <v>10&gt;=8</v>
      </c>
      <c r="AP468" s="33"/>
      <c r="AQ468" s="33"/>
      <c r="AR468" s="33"/>
      <c r="AS468" s="40"/>
      <c r="AT468" s="1"/>
      <c r="AU468" s="1"/>
      <c r="AW468" s="1"/>
      <c r="AX468" s="1"/>
      <c r="AY468" s="1"/>
    </row>
    <row r="469" spans="2:51" ht="18" customHeight="1" x14ac:dyDescent="0.3">
      <c r="AT469" s="1"/>
      <c r="AU469" s="1"/>
      <c r="AW469" s="1"/>
      <c r="AX469" s="1"/>
      <c r="AY469" s="1"/>
    </row>
    <row r="470" spans="2:51" ht="18" customHeight="1" x14ac:dyDescent="0.3">
      <c r="B470" s="33">
        <v>148</v>
      </c>
      <c r="C470" s="5" cm="1">
        <f t="array" ref="C470:F470">PRNG_rnd_poly(4,B470*2,Constants!$D$8)</f>
        <v>5</v>
      </c>
      <c r="D470" s="5">
        <v>-4</v>
      </c>
      <c r="E470" s="5">
        <v>1</v>
      </c>
      <c r="F470" s="5">
        <v>0</v>
      </c>
      <c r="G470" s="6"/>
      <c r="H470" s="5" cm="1">
        <f t="array" ref="H470:K471">poly_mv_mult_div($F$6:$I$6,$K$6:$N$6,$F$7:$I$7,$K$7:$N$7,C470:F470,C471:F471,_xlfn.ANCHORARRAY($J$3),$E$3)</f>
        <v>5</v>
      </c>
      <c r="I470" s="5">
        <v>1</v>
      </c>
      <c r="J470" s="5">
        <v>-5</v>
      </c>
      <c r="K470" s="5">
        <v>11</v>
      </c>
      <c r="L470" s="6"/>
      <c r="M470" s="5" cm="1">
        <f t="array" ref="M470:P470">decompose_poly(H470:K470,$E$3,2*Constants!$D$10,"high")</f>
        <v>0</v>
      </c>
      <c r="N470" s="5">
        <v>0</v>
      </c>
      <c r="O470" s="5">
        <v>0</v>
      </c>
      <c r="P470" s="5">
        <v>1</v>
      </c>
      <c r="Q470" s="6"/>
      <c r="R470" s="33" t="s">
        <v>14</v>
      </c>
      <c r="S470" s="33"/>
      <c r="T470" s="6"/>
      <c r="U470" s="5" cm="1">
        <f t="array" ref="U470:X470">SampleInBall(4,2,R471)</f>
        <v>0</v>
      </c>
      <c r="V470" s="5">
        <v>0</v>
      </c>
      <c r="W470" s="5">
        <v>1</v>
      </c>
      <c r="X470" s="5">
        <v>1</v>
      </c>
      <c r="Y470" s="6"/>
      <c r="Z470" s="5" cm="1">
        <f t="array" ref="Z470:AC470">polyadd(C470:F470,polymultdiv($F$10:$I$10,_xlfn.ANCHORARRAY(U470),_xlfn.ANCHORARRAY($J$3),$E$3),$E$3)</f>
        <v>4</v>
      </c>
      <c r="AA470" s="5">
        <v>-4</v>
      </c>
      <c r="AB470" s="5">
        <v>1</v>
      </c>
      <c r="AC470" s="5">
        <v>1</v>
      </c>
      <c r="AD470" s="6"/>
      <c r="AE470" s="5" cm="1">
        <f t="array" ref="AE470:AH470">polysub(H470:K470,polymultdiv(_xlfn.ANCHORARRAY(U470),$F$14:$I$14,_xlfn.ANCHORARRAY($J$3),$E$3),$E$3)</f>
        <v>5</v>
      </c>
      <c r="AF470" s="5">
        <v>2</v>
      </c>
      <c r="AG470" s="5">
        <v>-6</v>
      </c>
      <c r="AH470" s="5">
        <v>11</v>
      </c>
      <c r="AI470" s="6"/>
      <c r="AJ470" s="5" cm="1">
        <f t="array" ref="AJ470:AM470">decompose_poly(_xlfn.ANCHORARRAY(AE470),$E$3,2*Constants!$D$10,"low")</f>
        <v>5</v>
      </c>
      <c r="AK470" s="5">
        <v>2</v>
      </c>
      <c r="AL470" s="5">
        <v>-6</v>
      </c>
      <c r="AM470" s="5">
        <v>-9</v>
      </c>
      <c r="AO470" s="33" t="str" cm="1">
        <f t="array" ref="AO470">InfinityNorm(Z470:AC471)&amp;"&gt;="&amp;Constants!$D$8-Constants!$D$16</f>
        <v>12&gt;=11</v>
      </c>
      <c r="AP470" s="33"/>
      <c r="AQ470" s="33" t="b" cm="1">
        <f t="array" ref="AQ470">NOT(OR(InfinityNorm(Z470:AC471)&gt;=Constants!$D$8-Constants!$D$16,InfinityNorm(AJ470:AM471)&gt;=Constants!$D$10-Constants!$D$16))</f>
        <v>0</v>
      </c>
      <c r="AR470" s="33"/>
      <c r="AS470" s="40">
        <f t="shared" ref="AS470" si="146">IF(AQ470,1,0)</f>
        <v>0</v>
      </c>
      <c r="AT470" s="1"/>
      <c r="AU470" s="1"/>
      <c r="AW470" s="1"/>
      <c r="AX470" s="1"/>
      <c r="AY470" s="1"/>
    </row>
    <row r="471" spans="2:51" ht="18" customHeight="1" x14ac:dyDescent="0.3">
      <c r="B471" s="33"/>
      <c r="C471" s="5" cm="1">
        <f t="array" ref="C471:F471">PRNG_rnd_poly(4,B470*2+1,Constants!$D$8)</f>
        <v>-10</v>
      </c>
      <c r="D471" s="5">
        <v>-1</v>
      </c>
      <c r="E471" s="5">
        <v>0</v>
      </c>
      <c r="F471" s="5">
        <v>2</v>
      </c>
      <c r="G471" s="6"/>
      <c r="H471" s="5">
        <v>13</v>
      </c>
      <c r="I471" s="5">
        <v>-17</v>
      </c>
      <c r="J471" s="5">
        <v>3</v>
      </c>
      <c r="K471" s="5">
        <v>-3</v>
      </c>
      <c r="L471" s="6"/>
      <c r="M471" s="5" cm="1">
        <f t="array" ref="M471:P471">decompose_poly(H471:K471,$E$3,2*Constants!$D$10,"high")</f>
        <v>1</v>
      </c>
      <c r="N471" s="5">
        <v>2</v>
      </c>
      <c r="O471" s="5">
        <v>0</v>
      </c>
      <c r="P471" s="5">
        <v>0</v>
      </c>
      <c r="Q471" s="6"/>
      <c r="R471" s="11" t="str" cm="1">
        <f t="array" ref="R471">mm3_hash($V$3&amp;_xlfn.TEXTJOIN(",",TRUE,M470:P471))</f>
        <v>B83A29DC</v>
      </c>
      <c r="S471" s="6"/>
      <c r="T471" s="6"/>
      <c r="U471" s="6"/>
      <c r="V471" s="6"/>
      <c r="W471" s="6"/>
      <c r="X471" s="6"/>
      <c r="Y471" s="6"/>
      <c r="Z471" s="5" cm="1">
        <f t="array" ref="Z471:AC471">polyadd(C471:F471,polymultdiv($F$11:$I$11,_xlfn.ANCHORARRAY(U470),_xlfn.ANCHORARRAY($J$3),$E$3),$E$3)</f>
        <v>-12</v>
      </c>
      <c r="AA471" s="5">
        <v>-1</v>
      </c>
      <c r="AB471" s="5">
        <v>1</v>
      </c>
      <c r="AC471" s="5">
        <v>3</v>
      </c>
      <c r="AD471" s="6"/>
      <c r="AE471" s="5" cm="1">
        <f t="array" ref="AE471:AH471">polysub(H471:K471,polymultdiv(_xlfn.ANCHORARRAY(U470),$F$15:$I$15,_xlfn.ANCHORARRAY($J$3),$E$3),$E$3)</f>
        <v>12</v>
      </c>
      <c r="AF471" s="5">
        <v>-17</v>
      </c>
      <c r="AG471" s="5">
        <v>4</v>
      </c>
      <c r="AH471" s="5">
        <v>-1</v>
      </c>
      <c r="AI471" s="6"/>
      <c r="AJ471" s="5" cm="1">
        <f t="array" ref="AJ471:AM471">decompose_poly(_xlfn.ANCHORARRAY(AE471),$E$3,2*Constants!$D$10,"low")</f>
        <v>-8</v>
      </c>
      <c r="AK471" s="5">
        <v>4</v>
      </c>
      <c r="AL471" s="5">
        <v>4</v>
      </c>
      <c r="AM471" s="5">
        <v>-1</v>
      </c>
      <c r="AO471" s="33" t="str" cm="1">
        <f t="array" ref="AO471">InfinityNorm(AJ470:AM471)&amp;"&gt;="&amp;Constants!$D$10-Constants!$D$16</f>
        <v>9&gt;=8</v>
      </c>
      <c r="AP471" s="33"/>
      <c r="AQ471" s="33"/>
      <c r="AR471" s="33"/>
      <c r="AS471" s="40"/>
      <c r="AT471" s="1"/>
      <c r="AU471" s="1"/>
      <c r="AW471" s="1"/>
      <c r="AX471" s="1"/>
      <c r="AY471" s="1"/>
    </row>
    <row r="472" spans="2:51" ht="18" customHeight="1" x14ac:dyDescent="0.3">
      <c r="AT472" s="1"/>
      <c r="AU472" s="1"/>
      <c r="AW472" s="1"/>
      <c r="AX472" s="1"/>
      <c r="AY472" s="1"/>
    </row>
    <row r="473" spans="2:51" ht="18" customHeight="1" x14ac:dyDescent="0.3">
      <c r="B473" s="33">
        <v>149</v>
      </c>
      <c r="C473" s="5" cm="1">
        <f t="array" ref="C473:F473">PRNG_rnd_poly(4,B473*2,Constants!$D$8)</f>
        <v>12</v>
      </c>
      <c r="D473" s="5">
        <v>3</v>
      </c>
      <c r="E473" s="5">
        <v>9</v>
      </c>
      <c r="F473" s="5">
        <v>0</v>
      </c>
      <c r="G473" s="6"/>
      <c r="H473" s="5" cm="1">
        <f t="array" ref="H473:K474">poly_mv_mult_div($F$6:$I$6,$K$6:$N$6,$F$7:$I$7,$K$7:$N$7,C473:F473,C474:F474,_xlfn.ANCHORARRAY($J$3),$E$3)</f>
        <v>4</v>
      </c>
      <c r="I473" s="5">
        <v>21</v>
      </c>
      <c r="J473" s="5">
        <v>28</v>
      </c>
      <c r="K473" s="5">
        <v>10</v>
      </c>
      <c r="L473" s="6"/>
      <c r="M473" s="5" cm="1">
        <f t="array" ref="M473:P473">decompose_poly(H473:K473,$E$3,2*Constants!$D$10,"high")</f>
        <v>0</v>
      </c>
      <c r="N473" s="5">
        <v>1</v>
      </c>
      <c r="O473" s="5">
        <v>1</v>
      </c>
      <c r="P473" s="5">
        <v>0</v>
      </c>
      <c r="Q473" s="6"/>
      <c r="R473" s="33" t="s">
        <v>14</v>
      </c>
      <c r="S473" s="33"/>
      <c r="T473" s="6"/>
      <c r="U473" s="5" cm="1">
        <f t="array" ref="U473:X473">SampleInBall(4,2,R474)</f>
        <v>0</v>
      </c>
      <c r="V473" s="5">
        <v>-1</v>
      </c>
      <c r="W473" s="5">
        <v>-1</v>
      </c>
      <c r="X473" s="5">
        <v>0</v>
      </c>
      <c r="Y473" s="6"/>
      <c r="Z473" s="5" cm="1">
        <f t="array" ref="Z473:AC473">polyadd(C473:F473,polymultdiv($F$10:$I$10,_xlfn.ANCHORARRAY(U473),_xlfn.ANCHORARRAY($J$3),$E$3),$E$3)</f>
        <v>12</v>
      </c>
      <c r="AA473" s="5">
        <v>3</v>
      </c>
      <c r="AB473" s="5">
        <v>8</v>
      </c>
      <c r="AC473" s="5">
        <v>-1</v>
      </c>
      <c r="AD473" s="6"/>
      <c r="AE473" s="5" cm="1">
        <f t="array" ref="AE473:AH473">polysub(H473:K473,polymultdiv(_xlfn.ANCHORARRAY(U473),$F$14:$I$14,_xlfn.ANCHORARRAY($J$3),$E$3),$E$3)</f>
        <v>3</v>
      </c>
      <c r="AF473" s="5">
        <v>22</v>
      </c>
      <c r="AG473" s="5">
        <v>28</v>
      </c>
      <c r="AH473" s="5">
        <v>10</v>
      </c>
      <c r="AI473" s="6"/>
      <c r="AJ473" s="5" cm="1">
        <f t="array" ref="AJ473:AM473">decompose_poly(_xlfn.ANCHORARRAY(AE473),$E$3,2*Constants!$D$10,"low")</f>
        <v>3</v>
      </c>
      <c r="AK473" s="5">
        <v>2</v>
      </c>
      <c r="AL473" s="5">
        <v>8</v>
      </c>
      <c r="AM473" s="5">
        <v>10</v>
      </c>
      <c r="AO473" s="33" t="str" cm="1">
        <f t="array" ref="AO473">InfinityNorm(Z473:AC474)&amp;"&gt;="&amp;Constants!$D$8-Constants!$D$16</f>
        <v>12&gt;=11</v>
      </c>
      <c r="AP473" s="33"/>
      <c r="AQ473" s="33" t="b" cm="1">
        <f t="array" ref="AQ473">NOT(OR(InfinityNorm(Z473:AC474)&gt;=Constants!$D$8-Constants!$D$16,InfinityNorm(AJ473:AM474)&gt;=Constants!$D$10-Constants!$D$16))</f>
        <v>0</v>
      </c>
      <c r="AR473" s="33"/>
      <c r="AS473" s="40">
        <f t="shared" ref="AS473" si="147">IF(AQ473,1,0)</f>
        <v>0</v>
      </c>
      <c r="AT473" s="1"/>
      <c r="AU473" s="1"/>
      <c r="AW473" s="1"/>
      <c r="AX473" s="1"/>
      <c r="AY473" s="1"/>
    </row>
    <row r="474" spans="2:51" ht="18" customHeight="1" x14ac:dyDescent="0.3">
      <c r="B474" s="33"/>
      <c r="C474" s="5" cm="1">
        <f t="array" ref="C474:F474">PRNG_rnd_poly(4,B473*2+1,Constants!$D$8)</f>
        <v>0</v>
      </c>
      <c r="D474" s="5">
        <v>1</v>
      </c>
      <c r="E474" s="5">
        <v>-2</v>
      </c>
      <c r="F474" s="5">
        <v>-2</v>
      </c>
      <c r="G474" s="6"/>
      <c r="H474" s="5">
        <v>-21</v>
      </c>
      <c r="I474" s="5">
        <v>7</v>
      </c>
      <c r="J474" s="5">
        <v>19</v>
      </c>
      <c r="K474" s="5">
        <v>13</v>
      </c>
      <c r="L474" s="6"/>
      <c r="M474" s="5" cm="1">
        <f t="array" ref="M474:P474">decompose_poly(H474:K474,$E$3,2*Constants!$D$10,"high")</f>
        <v>2</v>
      </c>
      <c r="N474" s="5">
        <v>0</v>
      </c>
      <c r="O474" s="5">
        <v>1</v>
      </c>
      <c r="P474" s="5">
        <v>1</v>
      </c>
      <c r="Q474" s="6"/>
      <c r="R474" s="11" t="str" cm="1">
        <f t="array" ref="R474">mm3_hash($V$3&amp;_xlfn.TEXTJOIN(",",TRUE,M473:P474))</f>
        <v>99579A4E</v>
      </c>
      <c r="S474" s="6"/>
      <c r="T474" s="6"/>
      <c r="U474" s="6"/>
      <c r="V474" s="6"/>
      <c r="W474" s="6"/>
      <c r="X474" s="6"/>
      <c r="Y474" s="6"/>
      <c r="Z474" s="5" cm="1">
        <f t="array" ref="Z474:AC474">polyadd(C474:F474,polymultdiv($F$11:$I$11,_xlfn.ANCHORARRAY(U473),_xlfn.ANCHORARRAY($J$3),$E$3),$E$3)</f>
        <v>0</v>
      </c>
      <c r="AA474" s="5">
        <v>0</v>
      </c>
      <c r="AB474" s="5">
        <v>-3</v>
      </c>
      <c r="AC474" s="5">
        <v>-4</v>
      </c>
      <c r="AD474" s="6"/>
      <c r="AE474" s="5" cm="1">
        <f t="array" ref="AE474:AH474">polysub(H474:K474,polymultdiv(_xlfn.ANCHORARRAY(U473),$F$15:$I$15,_xlfn.ANCHORARRAY($J$3),$E$3),$E$3)</f>
        <v>-21</v>
      </c>
      <c r="AF474" s="5">
        <v>6</v>
      </c>
      <c r="AG474" s="5">
        <v>17</v>
      </c>
      <c r="AH474" s="5">
        <v>12</v>
      </c>
      <c r="AI474" s="6"/>
      <c r="AJ474" s="5" cm="1">
        <f t="array" ref="AJ474:AM474">decompose_poly(_xlfn.ANCHORARRAY(AE474),$E$3,2*Constants!$D$10,"low")</f>
        <v>0</v>
      </c>
      <c r="AK474" s="5">
        <v>6</v>
      </c>
      <c r="AL474" s="5">
        <v>-3</v>
      </c>
      <c r="AM474" s="5">
        <v>-8</v>
      </c>
      <c r="AO474" s="33" t="str" cm="1">
        <f t="array" ref="AO474">InfinityNorm(AJ473:AM474)&amp;"&gt;="&amp;Constants!$D$10-Constants!$D$16</f>
        <v>10&gt;=8</v>
      </c>
      <c r="AP474" s="33"/>
      <c r="AQ474" s="33"/>
      <c r="AR474" s="33"/>
      <c r="AS474" s="40"/>
      <c r="AT474" s="1"/>
      <c r="AU474" s="1"/>
      <c r="AW474" s="1"/>
      <c r="AX474" s="1"/>
      <c r="AY474" s="1"/>
    </row>
    <row r="475" spans="2:51" ht="18" customHeight="1" x14ac:dyDescent="0.3">
      <c r="AT475" s="1"/>
      <c r="AU475" s="1"/>
      <c r="AW475" s="1"/>
      <c r="AX475" s="1"/>
      <c r="AY475" s="1"/>
    </row>
    <row r="476" spans="2:51" ht="18" customHeight="1" x14ac:dyDescent="0.3">
      <c r="B476" s="33">
        <v>150</v>
      </c>
      <c r="C476" s="5" cm="1">
        <f t="array" ref="C476:F476">PRNG_rnd_poly(4,B476*2,Constants!$D$8)</f>
        <v>2</v>
      </c>
      <c r="D476" s="5">
        <v>6</v>
      </c>
      <c r="E476" s="5">
        <v>6</v>
      </c>
      <c r="F476" s="5">
        <v>-11</v>
      </c>
      <c r="G476" s="6"/>
      <c r="H476" s="5" cm="1">
        <f t="array" ref="H476:K477">poly_mv_mult_div($F$6:$I$6,$K$6:$N$6,$F$7:$I$7,$K$7:$N$7,C476:F476,C477:F477,_xlfn.ANCHORARRAY($J$3),$E$3)</f>
        <v>-30</v>
      </c>
      <c r="I476" s="5">
        <v>-7</v>
      </c>
      <c r="J476" s="5">
        <v>16</v>
      </c>
      <c r="K476" s="5">
        <v>6</v>
      </c>
      <c r="L476" s="6"/>
      <c r="M476" s="5" cm="1">
        <f t="array" ref="M476:P476">decompose_poly(H476:K476,$E$3,2*Constants!$D$10,"high")</f>
        <v>2</v>
      </c>
      <c r="N476" s="5">
        <v>0</v>
      </c>
      <c r="O476" s="5">
        <v>1</v>
      </c>
      <c r="P476" s="5">
        <v>0</v>
      </c>
      <c r="Q476" s="6"/>
      <c r="R476" s="33" t="s">
        <v>14</v>
      </c>
      <c r="S476" s="33"/>
      <c r="T476" s="6"/>
      <c r="U476" s="5" cm="1">
        <f t="array" ref="U476:X476">SampleInBall(4,2,R477)</f>
        <v>-1</v>
      </c>
      <c r="V476" s="5">
        <v>1</v>
      </c>
      <c r="W476" s="5">
        <v>0</v>
      </c>
      <c r="X476" s="5">
        <v>0</v>
      </c>
      <c r="Y476" s="6"/>
      <c r="Z476" s="5" cm="1">
        <f t="array" ref="Z476:AC476">polyadd(C476:F476,polymultdiv($F$10:$I$10,_xlfn.ANCHORARRAY(U476),_xlfn.ANCHORARRAY($J$3),$E$3),$E$3)</f>
        <v>2</v>
      </c>
      <c r="AA476" s="5">
        <v>5</v>
      </c>
      <c r="AB476" s="5">
        <v>7</v>
      </c>
      <c r="AC476" s="5">
        <v>-11</v>
      </c>
      <c r="AD476" s="6"/>
      <c r="AE476" s="5" cm="1">
        <f t="array" ref="AE476:AH476">polysub(H476:K476,polymultdiv(_xlfn.ANCHORARRAY(U476),$F$14:$I$14,_xlfn.ANCHORARRAY($J$3),$E$3),$E$3)</f>
        <v>-29</v>
      </c>
      <c r="AF476" s="5">
        <v>-9</v>
      </c>
      <c r="AG476" s="5">
        <v>18</v>
      </c>
      <c r="AH476" s="5">
        <v>5</v>
      </c>
      <c r="AI476" s="6"/>
      <c r="AJ476" s="5" cm="1">
        <f t="array" ref="AJ476:AM476">decompose_poly(_xlfn.ANCHORARRAY(AE476),$E$3,2*Constants!$D$10,"low")</f>
        <v>-8</v>
      </c>
      <c r="AK476" s="5">
        <v>-9</v>
      </c>
      <c r="AL476" s="5">
        <v>-2</v>
      </c>
      <c r="AM476" s="5">
        <v>5</v>
      </c>
      <c r="AO476" s="33" t="str" cm="1">
        <f t="array" ref="AO476">InfinityNorm(Z476:AC477)&amp;"&gt;="&amp;Constants!$D$8-Constants!$D$16</f>
        <v>11&gt;=11</v>
      </c>
      <c r="AP476" s="33"/>
      <c r="AQ476" s="33" t="b" cm="1">
        <f t="array" ref="AQ476">NOT(OR(InfinityNorm(Z476:AC477)&gt;=Constants!$D$8-Constants!$D$16,InfinityNorm(AJ476:AM477)&gt;=Constants!$D$10-Constants!$D$16))</f>
        <v>0</v>
      </c>
      <c r="AR476" s="33"/>
      <c r="AS476" s="40">
        <f t="shared" ref="AS476" si="148">IF(AQ476,1,0)</f>
        <v>0</v>
      </c>
      <c r="AT476" s="1"/>
      <c r="AU476" s="1"/>
      <c r="AW476" s="1"/>
      <c r="AX476" s="1"/>
      <c r="AY476" s="1"/>
    </row>
    <row r="477" spans="2:51" ht="18" customHeight="1" x14ac:dyDescent="0.3">
      <c r="B477" s="33"/>
      <c r="C477" s="5" cm="1">
        <f t="array" ref="C477:F477">PRNG_rnd_poly(4,B476*2+1,Constants!$D$8)</f>
        <v>6</v>
      </c>
      <c r="D477" s="5">
        <v>-7</v>
      </c>
      <c r="E477" s="5">
        <v>0</v>
      </c>
      <c r="F477" s="5">
        <v>-3</v>
      </c>
      <c r="G477" s="6"/>
      <c r="H477" s="5">
        <v>2</v>
      </c>
      <c r="I477" s="5">
        <v>18</v>
      </c>
      <c r="J477" s="5">
        <v>-29</v>
      </c>
      <c r="K477" s="5">
        <v>3</v>
      </c>
      <c r="L477" s="6"/>
      <c r="M477" s="5" cm="1">
        <f t="array" ref="M477:P477">decompose_poly(H477:K477,$E$3,2*Constants!$D$10,"high")</f>
        <v>0</v>
      </c>
      <c r="N477" s="5">
        <v>1</v>
      </c>
      <c r="O477" s="5">
        <v>2</v>
      </c>
      <c r="P477" s="5">
        <v>0</v>
      </c>
      <c r="Q477" s="6"/>
      <c r="R477" s="11" t="str" cm="1">
        <f t="array" ref="R477">mm3_hash($V$3&amp;_xlfn.TEXTJOIN(",",TRUE,M476:P477))</f>
        <v>39726AF7</v>
      </c>
      <c r="S477" s="6"/>
      <c r="T477" s="6"/>
      <c r="U477" s="6"/>
      <c r="V477" s="6"/>
      <c r="W477" s="6"/>
      <c r="X477" s="6"/>
      <c r="Y477" s="6"/>
      <c r="Z477" s="5" cm="1">
        <f t="array" ref="Z477:AC477">polyadd(C477:F477,polymultdiv($F$11:$I$11,_xlfn.ANCHORARRAY(U476),_xlfn.ANCHORARRAY($J$3),$E$3),$E$3)</f>
        <v>7</v>
      </c>
      <c r="AA477" s="5">
        <v>-8</v>
      </c>
      <c r="AB477" s="5">
        <v>0</v>
      </c>
      <c r="AC477" s="5">
        <v>-1</v>
      </c>
      <c r="AD477" s="6"/>
      <c r="AE477" s="5" cm="1">
        <f t="array" ref="AE477:AH477">polysub(H477:K477,polymultdiv(_xlfn.ANCHORARRAY(U476),$F$15:$I$15,_xlfn.ANCHORARRAY($J$3),$E$3),$E$3)</f>
        <v>1</v>
      </c>
      <c r="AF477" s="5">
        <v>18</v>
      </c>
      <c r="AG477" s="5">
        <v>-28</v>
      </c>
      <c r="AH477" s="5">
        <v>3</v>
      </c>
      <c r="AI477" s="6"/>
      <c r="AJ477" s="5" cm="1">
        <f t="array" ref="AJ477:AM477">decompose_poly(_xlfn.ANCHORARRAY(AE477),$E$3,2*Constants!$D$10,"low")</f>
        <v>1</v>
      </c>
      <c r="AK477" s="5">
        <v>-2</v>
      </c>
      <c r="AL477" s="5">
        <v>-7</v>
      </c>
      <c r="AM477" s="5">
        <v>3</v>
      </c>
      <c r="AO477" s="33" t="str" cm="1">
        <f t="array" ref="AO477">InfinityNorm(AJ476:AM477)&amp;"&gt;="&amp;Constants!$D$10-Constants!$D$16</f>
        <v>9&gt;=8</v>
      </c>
      <c r="AP477" s="33"/>
      <c r="AQ477" s="33"/>
      <c r="AR477" s="33"/>
      <c r="AS477" s="40"/>
      <c r="AT477" s="1"/>
      <c r="AU477" s="1"/>
      <c r="AW477" s="1"/>
      <c r="AX477" s="1"/>
      <c r="AY477" s="1"/>
    </row>
    <row r="478" spans="2:51" ht="18" customHeight="1" x14ac:dyDescent="0.3">
      <c r="AT478" s="1"/>
      <c r="AU478" s="1"/>
      <c r="AW478" s="1"/>
      <c r="AX478" s="1"/>
      <c r="AY478" s="1"/>
    </row>
    <row r="479" spans="2:51" ht="18" customHeight="1" x14ac:dyDescent="0.3">
      <c r="B479" s="33">
        <v>151</v>
      </c>
      <c r="C479" s="5" cm="1">
        <f t="array" ref="C479:F479">PRNG_rnd_poly(4,B479*2,Constants!$D$8)</f>
        <v>-10</v>
      </c>
      <c r="D479" s="5">
        <v>-11</v>
      </c>
      <c r="E479" s="5">
        <v>5</v>
      </c>
      <c r="F479" s="5">
        <v>-7</v>
      </c>
      <c r="G479" s="6"/>
      <c r="H479" s="5" cm="1">
        <f t="array" ref="H479:K480">poly_mv_mult_div($F$6:$I$6,$K$6:$N$6,$F$7:$I$7,$K$7:$N$7,C479:F479,C480:F480,_xlfn.ANCHORARRAY($J$3),$E$3)</f>
        <v>-3</v>
      </c>
      <c r="I479" s="5">
        <v>4</v>
      </c>
      <c r="J479" s="5">
        <v>-29</v>
      </c>
      <c r="K479" s="5">
        <v>13</v>
      </c>
      <c r="L479" s="6"/>
      <c r="M479" s="5" cm="1">
        <f t="array" ref="M479:P479">decompose_poly(H479:K479,$E$3,2*Constants!$D$10,"high")</f>
        <v>0</v>
      </c>
      <c r="N479" s="5">
        <v>0</v>
      </c>
      <c r="O479" s="5">
        <v>2</v>
      </c>
      <c r="P479" s="5">
        <v>1</v>
      </c>
      <c r="Q479" s="6"/>
      <c r="R479" s="33" t="s">
        <v>14</v>
      </c>
      <c r="S479" s="33"/>
      <c r="T479" s="6"/>
      <c r="U479" s="5" cm="1">
        <f t="array" ref="U479:X479">SampleInBall(4,2,R480)</f>
        <v>-1</v>
      </c>
      <c r="V479" s="5">
        <v>0</v>
      </c>
      <c r="W479" s="5">
        <v>-1</v>
      </c>
      <c r="X479" s="5">
        <v>0</v>
      </c>
      <c r="Y479" s="6"/>
      <c r="Z479" s="5" cm="1">
        <f t="array" ref="Z479:AC479">polyadd(C479:F479,polymultdiv($F$10:$I$10,_xlfn.ANCHORARRAY(U479),_xlfn.ANCHORARRAY($J$3),$E$3),$E$3)</f>
        <v>-10</v>
      </c>
      <c r="AA479" s="5">
        <v>-12</v>
      </c>
      <c r="AB479" s="5">
        <v>5</v>
      </c>
      <c r="AC479" s="5">
        <v>-8</v>
      </c>
      <c r="AD479" s="6"/>
      <c r="AE479" s="5" cm="1">
        <f t="array" ref="AE479:AH479">polysub(H479:K479,polymultdiv(_xlfn.ANCHORARRAY(U479),$F$14:$I$14,_xlfn.ANCHORARRAY($J$3),$E$3),$E$3)</f>
        <v>-3</v>
      </c>
      <c r="AF479" s="5">
        <v>3</v>
      </c>
      <c r="AG479" s="5">
        <v>-27</v>
      </c>
      <c r="AH479" s="5">
        <v>12</v>
      </c>
      <c r="AI479" s="6"/>
      <c r="AJ479" s="5" cm="1">
        <f t="array" ref="AJ479:AM479">decompose_poly(_xlfn.ANCHORARRAY(AE479),$E$3,2*Constants!$D$10,"low")</f>
        <v>-3</v>
      </c>
      <c r="AK479" s="5">
        <v>3</v>
      </c>
      <c r="AL479" s="5">
        <v>-6</v>
      </c>
      <c r="AM479" s="5">
        <v>-8</v>
      </c>
      <c r="AO479" s="33" t="str" cm="1">
        <f t="array" ref="AO479">InfinityNorm(Z479:AC480)&amp;"&gt;="&amp;Constants!$D$8-Constants!$D$16</f>
        <v>12&gt;=11</v>
      </c>
      <c r="AP479" s="33"/>
      <c r="AQ479" s="33" t="b" cm="1">
        <f t="array" ref="AQ479">NOT(OR(InfinityNorm(Z479:AC480)&gt;=Constants!$D$8-Constants!$D$16,InfinityNorm(AJ479:AM480)&gt;=Constants!$D$10-Constants!$D$16))</f>
        <v>0</v>
      </c>
      <c r="AR479" s="33"/>
      <c r="AS479" s="40">
        <f t="shared" ref="AS479" si="149">IF(AQ479,1,0)</f>
        <v>0</v>
      </c>
      <c r="AT479" s="1"/>
      <c r="AU479" s="1"/>
      <c r="AW479" s="1"/>
      <c r="AX479" s="1"/>
      <c r="AY479" s="1"/>
    </row>
    <row r="480" spans="2:51" ht="18" customHeight="1" x14ac:dyDescent="0.3">
      <c r="B480" s="33"/>
      <c r="C480" s="5" cm="1">
        <f t="array" ref="C480:F480">PRNG_rnd_poly(4,B479*2+1,Constants!$D$8)</f>
        <v>-1</v>
      </c>
      <c r="D480" s="5">
        <v>-7</v>
      </c>
      <c r="E480" s="5">
        <v>-8</v>
      </c>
      <c r="F480" s="5">
        <v>2</v>
      </c>
      <c r="G480" s="6"/>
      <c r="H480" s="5">
        <v>-17</v>
      </c>
      <c r="I480" s="5">
        <v>-18</v>
      </c>
      <c r="J480" s="5">
        <v>-14</v>
      </c>
      <c r="K480" s="5">
        <v>17</v>
      </c>
      <c r="L480" s="6"/>
      <c r="M480" s="5" cm="1">
        <f t="array" ref="M480:P480">decompose_poly(H480:K480,$E$3,2*Constants!$D$10,"high")</f>
        <v>2</v>
      </c>
      <c r="N480" s="5">
        <v>2</v>
      </c>
      <c r="O480" s="5">
        <v>2</v>
      </c>
      <c r="P480" s="5">
        <v>1</v>
      </c>
      <c r="Q480" s="6"/>
      <c r="R480" s="11" t="str" cm="1">
        <f t="array" ref="R480">mm3_hash($V$3&amp;_xlfn.TEXTJOIN(",",TRUE,M479:P480))</f>
        <v>519EA689</v>
      </c>
      <c r="S480" s="6"/>
      <c r="T480" s="6"/>
      <c r="U480" s="6"/>
      <c r="V480" s="6"/>
      <c r="W480" s="6"/>
      <c r="X480" s="6"/>
      <c r="Y480" s="6"/>
      <c r="Z480" s="5" cm="1">
        <f t="array" ref="Z480:AC480">polyadd(C480:F480,polymultdiv($F$11:$I$11,_xlfn.ANCHORARRAY(U479),_xlfn.ANCHORARRAY($J$3),$E$3),$E$3)</f>
        <v>0</v>
      </c>
      <c r="AA480" s="5">
        <v>-9</v>
      </c>
      <c r="AB480" s="5">
        <v>-9</v>
      </c>
      <c r="AC480" s="5">
        <v>2</v>
      </c>
      <c r="AD480" s="6"/>
      <c r="AE480" s="5" cm="1">
        <f t="array" ref="AE480:AH480">polysub(H480:K480,polymultdiv(_xlfn.ANCHORARRAY(U479),$F$15:$I$15,_xlfn.ANCHORARRAY($J$3),$E$3),$E$3)</f>
        <v>-18</v>
      </c>
      <c r="AF480" s="5">
        <v>-19</v>
      </c>
      <c r="AG480" s="5">
        <v>-15</v>
      </c>
      <c r="AH480" s="5">
        <v>16</v>
      </c>
      <c r="AI480" s="6"/>
      <c r="AJ480" s="5" cm="1">
        <f t="array" ref="AJ480:AM480">decompose_poly(_xlfn.ANCHORARRAY(AE480),$E$3,2*Constants!$D$10,"low")</f>
        <v>3</v>
      </c>
      <c r="AK480" s="5">
        <v>2</v>
      </c>
      <c r="AL480" s="5">
        <v>6</v>
      </c>
      <c r="AM480" s="5">
        <v>-4</v>
      </c>
      <c r="AO480" s="33" t="str" cm="1">
        <f t="array" ref="AO480">InfinityNorm(AJ479:AM480)&amp;"&gt;="&amp;Constants!$D$10-Constants!$D$16</f>
        <v>8&gt;=8</v>
      </c>
      <c r="AP480" s="33"/>
      <c r="AQ480" s="33"/>
      <c r="AR480" s="33"/>
      <c r="AS480" s="40"/>
      <c r="AT480" s="1"/>
      <c r="AU480" s="1"/>
      <c r="AW480" s="1"/>
      <c r="AX480" s="1"/>
      <c r="AY480" s="1"/>
    </row>
    <row r="481" spans="2:51" ht="18" customHeight="1" x14ac:dyDescent="0.3">
      <c r="AT481" s="1"/>
      <c r="AU481" s="1"/>
      <c r="AW481" s="1"/>
      <c r="AX481" s="1"/>
      <c r="AY481" s="1"/>
    </row>
    <row r="482" spans="2:51" ht="18" customHeight="1" x14ac:dyDescent="0.3">
      <c r="B482" s="33">
        <v>152</v>
      </c>
      <c r="C482" s="5" cm="1">
        <f t="array" ref="C482:F482">PRNG_rnd_poly(4,B482*2,Constants!$D$8)</f>
        <v>1</v>
      </c>
      <c r="D482" s="5">
        <v>4</v>
      </c>
      <c r="E482" s="5">
        <v>9</v>
      </c>
      <c r="F482" s="5">
        <v>-5</v>
      </c>
      <c r="G482" s="6"/>
      <c r="H482" s="5" cm="1">
        <f t="array" ref="H482:K483">poly_mv_mult_div($F$6:$I$6,$K$6:$N$6,$F$7:$I$7,$K$7:$N$7,C482:F482,C483:F483,_xlfn.ANCHORARRAY($J$3),$E$3)</f>
        <v>10</v>
      </c>
      <c r="I482" s="5">
        <v>15</v>
      </c>
      <c r="J482" s="5">
        <v>24</v>
      </c>
      <c r="K482" s="5">
        <v>19</v>
      </c>
      <c r="L482" s="6"/>
      <c r="M482" s="5" cm="1">
        <f t="array" ref="M482:P482">decompose_poly(H482:K482,$E$3,2*Constants!$D$10,"high")</f>
        <v>0</v>
      </c>
      <c r="N482" s="5">
        <v>1</v>
      </c>
      <c r="O482" s="5">
        <v>1</v>
      </c>
      <c r="P482" s="5">
        <v>1</v>
      </c>
      <c r="Q482" s="6"/>
      <c r="R482" s="33" t="s">
        <v>14</v>
      </c>
      <c r="S482" s="33"/>
      <c r="T482" s="6"/>
      <c r="U482" s="5" cm="1">
        <f t="array" ref="U482:X482">SampleInBall(4,2,R483)</f>
        <v>-1</v>
      </c>
      <c r="V482" s="5">
        <v>0</v>
      </c>
      <c r="W482" s="5">
        <v>-1</v>
      </c>
      <c r="X482" s="5">
        <v>0</v>
      </c>
      <c r="Y482" s="6"/>
      <c r="Z482" s="5" cm="1">
        <f t="array" ref="Z482:AC482">polyadd(C482:F482,polymultdiv($F$10:$I$10,_xlfn.ANCHORARRAY(U482),_xlfn.ANCHORARRAY($J$3),$E$3),$E$3)</f>
        <v>1</v>
      </c>
      <c r="AA482" s="5">
        <v>3</v>
      </c>
      <c r="AB482" s="5">
        <v>9</v>
      </c>
      <c r="AC482" s="5">
        <v>-6</v>
      </c>
      <c r="AD482" s="6"/>
      <c r="AE482" s="5" cm="1">
        <f t="array" ref="AE482:AH482">polysub(H482:K482,polymultdiv(_xlfn.ANCHORARRAY(U482),$F$14:$I$14,_xlfn.ANCHORARRAY($J$3),$E$3),$E$3)</f>
        <v>10</v>
      </c>
      <c r="AF482" s="5">
        <v>14</v>
      </c>
      <c r="AG482" s="5">
        <v>26</v>
      </c>
      <c r="AH482" s="5">
        <v>18</v>
      </c>
      <c r="AI482" s="6"/>
      <c r="AJ482" s="5" cm="1">
        <f t="array" ref="AJ482:AM482">decompose_poly(_xlfn.ANCHORARRAY(AE482),$E$3,2*Constants!$D$10,"low")</f>
        <v>10</v>
      </c>
      <c r="AK482" s="5">
        <v>-6</v>
      </c>
      <c r="AL482" s="5">
        <v>6</v>
      </c>
      <c r="AM482" s="5">
        <v>-2</v>
      </c>
      <c r="AO482" s="33" t="str" cm="1">
        <f t="array" ref="AO482">InfinityNorm(Z482:AC483)&amp;"&gt;="&amp;Constants!$D$8-Constants!$D$16</f>
        <v>9&gt;=11</v>
      </c>
      <c r="AP482" s="33"/>
      <c r="AQ482" s="33" t="b" cm="1">
        <f t="array" ref="AQ482">NOT(OR(InfinityNorm(Z482:AC483)&gt;=Constants!$D$8-Constants!$D$16,InfinityNorm(AJ482:AM483)&gt;=Constants!$D$10-Constants!$D$16))</f>
        <v>0</v>
      </c>
      <c r="AR482" s="33"/>
      <c r="AS482" s="40">
        <f t="shared" ref="AS482" si="150">IF(AQ482,1,0)</f>
        <v>0</v>
      </c>
      <c r="AT482" s="1"/>
      <c r="AU482" s="1"/>
      <c r="AW482" s="1"/>
      <c r="AX482" s="1"/>
      <c r="AY482" s="1"/>
    </row>
    <row r="483" spans="2:51" ht="18" customHeight="1" x14ac:dyDescent="0.3">
      <c r="B483" s="33"/>
      <c r="C483" s="5" cm="1">
        <f t="array" ref="C483:F483">PRNG_rnd_poly(4,B482*2+1,Constants!$D$8)</f>
        <v>-4</v>
      </c>
      <c r="D483" s="5">
        <v>-4</v>
      </c>
      <c r="E483" s="5">
        <v>0</v>
      </c>
      <c r="F483" s="5">
        <v>5</v>
      </c>
      <c r="G483" s="6"/>
      <c r="H483" s="5">
        <v>-16</v>
      </c>
      <c r="I483" s="5">
        <v>1</v>
      </c>
      <c r="J483" s="5">
        <v>-8</v>
      </c>
      <c r="K483" s="5">
        <v>4</v>
      </c>
      <c r="L483" s="6"/>
      <c r="M483" s="5" cm="1">
        <f t="array" ref="M483:P483">decompose_poly(H483:K483,$E$3,2*Constants!$D$10,"high")</f>
        <v>2</v>
      </c>
      <c r="N483" s="5">
        <v>0</v>
      </c>
      <c r="O483" s="5">
        <v>0</v>
      </c>
      <c r="P483" s="5">
        <v>0</v>
      </c>
      <c r="Q483" s="6"/>
      <c r="R483" s="11" t="str" cm="1">
        <f t="array" ref="R483">mm3_hash($V$3&amp;_xlfn.TEXTJOIN(",",TRUE,M482:P483))</f>
        <v>00B0DA7D</v>
      </c>
      <c r="S483" s="6"/>
      <c r="T483" s="6"/>
      <c r="U483" s="6"/>
      <c r="V483" s="6"/>
      <c r="W483" s="6"/>
      <c r="X483" s="6"/>
      <c r="Y483" s="6"/>
      <c r="Z483" s="5" cm="1">
        <f t="array" ref="Z483:AC483">polyadd(C483:F483,polymultdiv($F$11:$I$11,_xlfn.ANCHORARRAY(U482),_xlfn.ANCHORARRAY($J$3),$E$3),$E$3)</f>
        <v>-3</v>
      </c>
      <c r="AA483" s="5">
        <v>-6</v>
      </c>
      <c r="AB483" s="5">
        <v>-1</v>
      </c>
      <c r="AC483" s="5">
        <v>5</v>
      </c>
      <c r="AD483" s="6"/>
      <c r="AE483" s="5" cm="1">
        <f t="array" ref="AE483:AH483">polysub(H483:K483,polymultdiv(_xlfn.ANCHORARRAY(U482),$F$15:$I$15,_xlfn.ANCHORARRAY($J$3),$E$3),$E$3)</f>
        <v>-17</v>
      </c>
      <c r="AF483" s="5">
        <v>0</v>
      </c>
      <c r="AG483" s="5">
        <v>-9</v>
      </c>
      <c r="AH483" s="5">
        <v>3</v>
      </c>
      <c r="AI483" s="6"/>
      <c r="AJ483" s="5" cm="1">
        <f t="array" ref="AJ483:AM483">decompose_poly(_xlfn.ANCHORARRAY(AE483),$E$3,2*Constants!$D$10,"low")</f>
        <v>4</v>
      </c>
      <c r="AK483" s="5">
        <v>0</v>
      </c>
      <c r="AL483" s="5">
        <v>-9</v>
      </c>
      <c r="AM483" s="5">
        <v>3</v>
      </c>
      <c r="AO483" s="33" t="str" cm="1">
        <f t="array" ref="AO483">InfinityNorm(AJ482:AM483)&amp;"&gt;="&amp;Constants!$D$10-Constants!$D$16</f>
        <v>10&gt;=8</v>
      </c>
      <c r="AP483" s="33"/>
      <c r="AQ483" s="33"/>
      <c r="AR483" s="33"/>
      <c r="AS483" s="40"/>
      <c r="AT483" s="1"/>
      <c r="AU483" s="1"/>
      <c r="AW483" s="1"/>
      <c r="AX483" s="1"/>
      <c r="AY483" s="1"/>
    </row>
    <row r="484" spans="2:51" ht="18" customHeight="1" x14ac:dyDescent="0.3">
      <c r="AT484" s="1"/>
      <c r="AU484" s="1"/>
      <c r="AW484" s="1"/>
      <c r="AX484" s="1"/>
      <c r="AY484" s="1"/>
    </row>
    <row r="485" spans="2:51" ht="18" customHeight="1" x14ac:dyDescent="0.3">
      <c r="B485" s="33">
        <v>153</v>
      </c>
      <c r="C485" s="5" cm="1">
        <f t="array" ref="C485:F485">PRNG_rnd_poly(4,B485*2,Constants!$D$8)</f>
        <v>-2</v>
      </c>
      <c r="D485" s="5">
        <v>6</v>
      </c>
      <c r="E485" s="5">
        <v>4</v>
      </c>
      <c r="F485" s="5">
        <v>-8</v>
      </c>
      <c r="G485" s="6"/>
      <c r="H485" s="5" cm="1">
        <f t="array" ref="H485:K486">poly_mv_mult_div($F$6:$I$6,$K$6:$N$6,$F$7:$I$7,$K$7:$N$7,C485:F485,C486:F486,_xlfn.ANCHORARRAY($J$3),$E$3)</f>
        <v>-6</v>
      </c>
      <c r="I485" s="5">
        <v>-19</v>
      </c>
      <c r="J485" s="5">
        <v>27</v>
      </c>
      <c r="K485" s="5">
        <v>4</v>
      </c>
      <c r="L485" s="6"/>
      <c r="M485" s="5" cm="1">
        <f t="array" ref="M485:P485">decompose_poly(H485:K485,$E$3,2*Constants!$D$10,"high")</f>
        <v>0</v>
      </c>
      <c r="N485" s="5">
        <v>2</v>
      </c>
      <c r="O485" s="5">
        <v>1</v>
      </c>
      <c r="P485" s="5">
        <v>0</v>
      </c>
      <c r="Q485" s="6"/>
      <c r="R485" s="33" t="s">
        <v>14</v>
      </c>
      <c r="S485" s="33"/>
      <c r="T485" s="6"/>
      <c r="U485" s="5" cm="1">
        <f t="array" ref="U485:X485">SampleInBall(4,2,R486)</f>
        <v>0</v>
      </c>
      <c r="V485" s="5">
        <v>1</v>
      </c>
      <c r="W485" s="5">
        <v>1</v>
      </c>
      <c r="X485" s="5">
        <v>0</v>
      </c>
      <c r="Y485" s="6"/>
      <c r="Z485" s="5" cm="1">
        <f t="array" ref="Z485:AC485">polyadd(C485:F485,polymultdiv($F$10:$I$10,_xlfn.ANCHORARRAY(U485),_xlfn.ANCHORARRAY($J$3),$E$3),$E$3)</f>
        <v>-2</v>
      </c>
      <c r="AA485" s="5">
        <v>6</v>
      </c>
      <c r="AB485" s="5">
        <v>5</v>
      </c>
      <c r="AC485" s="5">
        <v>-7</v>
      </c>
      <c r="AD485" s="6"/>
      <c r="AE485" s="5" cm="1">
        <f t="array" ref="AE485:AH485">polysub(H485:K485,polymultdiv(_xlfn.ANCHORARRAY(U485),$F$14:$I$14,_xlfn.ANCHORARRAY($J$3),$E$3),$E$3)</f>
        <v>-5</v>
      </c>
      <c r="AF485" s="5">
        <v>-20</v>
      </c>
      <c r="AG485" s="5">
        <v>27</v>
      </c>
      <c r="AH485" s="5">
        <v>4</v>
      </c>
      <c r="AI485" s="6"/>
      <c r="AJ485" s="5" cm="1">
        <f t="array" ref="AJ485:AM485">decompose_poly(_xlfn.ANCHORARRAY(AE485),$E$3,2*Constants!$D$10,"low")</f>
        <v>-5</v>
      </c>
      <c r="AK485" s="5">
        <v>1</v>
      </c>
      <c r="AL485" s="5">
        <v>7</v>
      </c>
      <c r="AM485" s="5">
        <v>4</v>
      </c>
      <c r="AO485" s="33" t="str" cm="1">
        <f t="array" ref="AO485">InfinityNorm(Z485:AC486)&amp;"&gt;="&amp;Constants!$D$8-Constants!$D$16</f>
        <v>8&gt;=11</v>
      </c>
      <c r="AP485" s="33"/>
      <c r="AQ485" s="33" t="b" cm="1">
        <f t="array" ref="AQ485">NOT(OR(InfinityNorm(Z485:AC486)&gt;=Constants!$D$8-Constants!$D$16,InfinityNorm(AJ485:AM486)&gt;=Constants!$D$10-Constants!$D$16))</f>
        <v>0</v>
      </c>
      <c r="AR485" s="33"/>
      <c r="AS485" s="40">
        <f t="shared" ref="AS485" si="151">IF(AQ485,1,0)</f>
        <v>0</v>
      </c>
      <c r="AT485" s="1"/>
      <c r="AU485" s="1"/>
      <c r="AW485" s="1"/>
      <c r="AX485" s="1"/>
      <c r="AY485" s="1"/>
    </row>
    <row r="486" spans="2:51" ht="18" customHeight="1" x14ac:dyDescent="0.3">
      <c r="B486" s="33"/>
      <c r="C486" s="5" cm="1">
        <f t="array" ref="C486:F486">PRNG_rnd_poly(4,B485*2+1,Constants!$D$8)</f>
        <v>-6</v>
      </c>
      <c r="D486" s="5">
        <v>-7</v>
      </c>
      <c r="E486" s="5">
        <v>7</v>
      </c>
      <c r="F486" s="5">
        <v>-1</v>
      </c>
      <c r="G486" s="6"/>
      <c r="H486" s="5">
        <v>5</v>
      </c>
      <c r="I486" s="5">
        <v>-2</v>
      </c>
      <c r="J486" s="5">
        <v>29</v>
      </c>
      <c r="K486" s="5">
        <v>20</v>
      </c>
      <c r="L486" s="6"/>
      <c r="M486" s="5" cm="1">
        <f t="array" ref="M486:P486">decompose_poly(H486:K486,$E$3,2*Constants!$D$10,"high")</f>
        <v>0</v>
      </c>
      <c r="N486" s="5">
        <v>0</v>
      </c>
      <c r="O486" s="5">
        <v>1</v>
      </c>
      <c r="P486" s="5">
        <v>1</v>
      </c>
      <c r="Q486" s="6"/>
      <c r="R486" s="11" t="str" cm="1">
        <f t="array" ref="R486">mm3_hash($V$3&amp;_xlfn.TEXTJOIN(",",TRUE,M485:P486))</f>
        <v>60AF5215</v>
      </c>
      <c r="S486" s="6"/>
      <c r="T486" s="6"/>
      <c r="U486" s="6"/>
      <c r="V486" s="6"/>
      <c r="W486" s="6"/>
      <c r="X486" s="6"/>
      <c r="Y486" s="6"/>
      <c r="Z486" s="5" cm="1">
        <f t="array" ref="Z486:AC486">polyadd(C486:F486,polymultdiv($F$11:$I$11,_xlfn.ANCHORARRAY(U485),_xlfn.ANCHORARRAY($J$3),$E$3),$E$3)</f>
        <v>-6</v>
      </c>
      <c r="AA486" s="5">
        <v>-6</v>
      </c>
      <c r="AB486" s="5">
        <v>8</v>
      </c>
      <c r="AC486" s="5">
        <v>1</v>
      </c>
      <c r="AD486" s="6"/>
      <c r="AE486" s="5" cm="1">
        <f t="array" ref="AE486:AH486">polysub(H486:K486,polymultdiv(_xlfn.ANCHORARRAY(U485),$F$15:$I$15,_xlfn.ANCHORARRAY($J$3),$E$3),$E$3)</f>
        <v>5</v>
      </c>
      <c r="AF486" s="5">
        <v>-1</v>
      </c>
      <c r="AG486" s="5">
        <v>-30</v>
      </c>
      <c r="AH486" s="5">
        <v>21</v>
      </c>
      <c r="AI486" s="6"/>
      <c r="AJ486" s="5" cm="1">
        <f t="array" ref="AJ486:AM486">decompose_poly(_xlfn.ANCHORARRAY(AE486),$E$3,2*Constants!$D$10,"low")</f>
        <v>5</v>
      </c>
      <c r="AK486" s="5">
        <v>-1</v>
      </c>
      <c r="AL486" s="5">
        <v>-9</v>
      </c>
      <c r="AM486" s="5">
        <v>1</v>
      </c>
      <c r="AO486" s="33" t="str" cm="1">
        <f t="array" ref="AO486">InfinityNorm(AJ485:AM486)&amp;"&gt;="&amp;Constants!$D$10-Constants!$D$16</f>
        <v>9&gt;=8</v>
      </c>
      <c r="AP486" s="33"/>
      <c r="AQ486" s="33"/>
      <c r="AR486" s="33"/>
      <c r="AS486" s="40"/>
      <c r="AT486" s="1"/>
      <c r="AU486" s="1"/>
      <c r="AW486" s="1"/>
      <c r="AX486" s="1"/>
      <c r="AY486" s="1"/>
    </row>
    <row r="487" spans="2:51" ht="18" customHeight="1" x14ac:dyDescent="0.3">
      <c r="AT487" s="1"/>
      <c r="AU487" s="1"/>
      <c r="AW487" s="1"/>
      <c r="AX487" s="1"/>
      <c r="AY487" s="1"/>
    </row>
    <row r="488" spans="2:51" ht="18" customHeight="1" x14ac:dyDescent="0.3">
      <c r="B488" s="33">
        <v>154</v>
      </c>
      <c r="C488" s="5" cm="1">
        <f t="array" ref="C488:F488">PRNG_rnd_poly(4,B488*2,Constants!$D$8)</f>
        <v>-5</v>
      </c>
      <c r="D488" s="5">
        <v>6</v>
      </c>
      <c r="E488" s="5">
        <v>-2</v>
      </c>
      <c r="F488" s="5">
        <v>-2</v>
      </c>
      <c r="G488" s="6"/>
      <c r="H488" s="5" cm="1">
        <f t="array" ref="H488:K489">poly_mv_mult_div($F$6:$I$6,$K$6:$N$6,$F$7:$I$7,$K$7:$N$7,C488:F488,C489:F489,_xlfn.ANCHORARRAY($J$3),$E$3)</f>
        <v>26</v>
      </c>
      <c r="I488" s="5">
        <v>-21</v>
      </c>
      <c r="J488" s="5">
        <v>-15</v>
      </c>
      <c r="K488" s="5">
        <v>1</v>
      </c>
      <c r="L488" s="6"/>
      <c r="M488" s="5" cm="1">
        <f t="array" ref="M488:P488">decompose_poly(H488:K488,$E$3,2*Constants!$D$10,"high")</f>
        <v>1</v>
      </c>
      <c r="N488" s="5">
        <v>2</v>
      </c>
      <c r="O488" s="5">
        <v>2</v>
      </c>
      <c r="P488" s="5">
        <v>0</v>
      </c>
      <c r="Q488" s="6"/>
      <c r="R488" s="33" t="s">
        <v>14</v>
      </c>
      <c r="S488" s="33"/>
      <c r="T488" s="6"/>
      <c r="U488" s="5" cm="1">
        <f t="array" ref="U488:X488">SampleInBall(4,2,R489)</f>
        <v>1</v>
      </c>
      <c r="V488" s="5">
        <v>0</v>
      </c>
      <c r="W488" s="5">
        <v>-1</v>
      </c>
      <c r="X488" s="5">
        <v>0</v>
      </c>
      <c r="Y488" s="6"/>
      <c r="Z488" s="5" cm="1">
        <f t="array" ref="Z488:AC488">polyadd(C488:F488,polymultdiv($F$10:$I$10,_xlfn.ANCHORARRAY(U488),_xlfn.ANCHORARRAY($J$3),$E$3),$E$3)</f>
        <v>-5</v>
      </c>
      <c r="AA488" s="5">
        <v>7</v>
      </c>
      <c r="AB488" s="5">
        <v>-2</v>
      </c>
      <c r="AC488" s="5">
        <v>-3</v>
      </c>
      <c r="AD488" s="6"/>
      <c r="AE488" s="5" cm="1">
        <f t="array" ref="AE488:AH488">polysub(H488:K488,polymultdiv(_xlfn.ANCHORARRAY(U488),$F$14:$I$14,_xlfn.ANCHORARRAY($J$3),$E$3),$E$3)</f>
        <v>24</v>
      </c>
      <c r="AF488" s="5">
        <v>-20</v>
      </c>
      <c r="AG488" s="5">
        <v>-15</v>
      </c>
      <c r="AH488" s="5">
        <v>0</v>
      </c>
      <c r="AI488" s="6"/>
      <c r="AJ488" s="5" cm="1">
        <f t="array" ref="AJ488:AM488">decompose_poly(_xlfn.ANCHORARRAY(AE488),$E$3,2*Constants!$D$10,"low")</f>
        <v>4</v>
      </c>
      <c r="AK488" s="5">
        <v>1</v>
      </c>
      <c r="AL488" s="5">
        <v>6</v>
      </c>
      <c r="AM488" s="5">
        <v>0</v>
      </c>
      <c r="AO488" s="33" t="str" cm="1">
        <f t="array" ref="AO488">InfinityNorm(Z488:AC489)&amp;"&gt;="&amp;Constants!$D$8-Constants!$D$16</f>
        <v>9&gt;=11</v>
      </c>
      <c r="AP488" s="33"/>
      <c r="AQ488" s="33" t="b" cm="1">
        <f t="array" ref="AQ488">NOT(OR(InfinityNorm(Z488:AC489)&gt;=Constants!$D$8-Constants!$D$16,InfinityNorm(AJ488:AM489)&gt;=Constants!$D$10-Constants!$D$16))</f>
        <v>0</v>
      </c>
      <c r="AR488" s="33"/>
      <c r="AS488" s="40">
        <f t="shared" ref="AS488" si="152">IF(AQ488,1,0)</f>
        <v>0</v>
      </c>
      <c r="AT488" s="1"/>
      <c r="AU488" s="1"/>
      <c r="AW488" s="1"/>
      <c r="AX488" s="1"/>
      <c r="AY488" s="1"/>
    </row>
    <row r="489" spans="2:51" ht="18" customHeight="1" x14ac:dyDescent="0.3">
      <c r="B489" s="33"/>
      <c r="C489" s="5" cm="1">
        <f t="array" ref="C489:F489">PRNG_rnd_poly(4,B488*2+1,Constants!$D$8)</f>
        <v>7</v>
      </c>
      <c r="D489" s="5">
        <v>7</v>
      </c>
      <c r="E489" s="5">
        <v>8</v>
      </c>
      <c r="F489" s="5">
        <v>-2</v>
      </c>
      <c r="G489" s="6"/>
      <c r="H489" s="5">
        <v>-8</v>
      </c>
      <c r="I489" s="5">
        <v>-9</v>
      </c>
      <c r="J489" s="5">
        <v>-5</v>
      </c>
      <c r="K489" s="5">
        <v>-20</v>
      </c>
      <c r="L489" s="6"/>
      <c r="M489" s="5" cm="1">
        <f t="array" ref="M489:P489">decompose_poly(H489:K489,$E$3,2*Constants!$D$10,"high")</f>
        <v>0</v>
      </c>
      <c r="N489" s="5">
        <v>0</v>
      </c>
      <c r="O489" s="5">
        <v>0</v>
      </c>
      <c r="P489" s="5">
        <v>2</v>
      </c>
      <c r="Q489" s="6"/>
      <c r="R489" s="11" t="str" cm="1">
        <f t="array" ref="R489">mm3_hash($V$3&amp;_xlfn.TEXTJOIN(",",TRUE,M488:P489))</f>
        <v>177FE6B8</v>
      </c>
      <c r="S489" s="6"/>
      <c r="T489" s="6"/>
      <c r="U489" s="6"/>
      <c r="V489" s="6"/>
      <c r="W489" s="6"/>
      <c r="X489" s="6"/>
      <c r="Y489" s="6"/>
      <c r="Z489" s="5" cm="1">
        <f t="array" ref="Z489:AC489">polyadd(C489:F489,polymultdiv($F$11:$I$11,_xlfn.ANCHORARRAY(U488),_xlfn.ANCHORARRAY($J$3),$E$3),$E$3)</f>
        <v>8</v>
      </c>
      <c r="AA489" s="5">
        <v>7</v>
      </c>
      <c r="AB489" s="5">
        <v>9</v>
      </c>
      <c r="AC489" s="5">
        <v>-4</v>
      </c>
      <c r="AD489" s="6"/>
      <c r="AE489" s="5" cm="1">
        <f t="array" ref="AE489:AH489">polysub(H489:K489,polymultdiv(_xlfn.ANCHORARRAY(U488),$F$15:$I$15,_xlfn.ANCHORARRAY($J$3),$E$3),$E$3)</f>
        <v>-7</v>
      </c>
      <c r="AF489" s="5">
        <v>-8</v>
      </c>
      <c r="AG489" s="5">
        <v>-6</v>
      </c>
      <c r="AH489" s="5">
        <v>-21</v>
      </c>
      <c r="AI489" s="6"/>
      <c r="AJ489" s="5" cm="1">
        <f t="array" ref="AJ489:AM489">decompose_poly(_xlfn.ANCHORARRAY(AE489),$E$3,2*Constants!$D$10,"low")</f>
        <v>-7</v>
      </c>
      <c r="AK489" s="5">
        <v>-8</v>
      </c>
      <c r="AL489" s="5">
        <v>-6</v>
      </c>
      <c r="AM489" s="5">
        <v>0</v>
      </c>
      <c r="AO489" s="33" t="str" cm="1">
        <f t="array" ref="AO489">InfinityNorm(AJ488:AM489)&amp;"&gt;="&amp;Constants!$D$10-Constants!$D$16</f>
        <v>8&gt;=8</v>
      </c>
      <c r="AP489" s="33"/>
      <c r="AQ489" s="33"/>
      <c r="AR489" s="33"/>
      <c r="AS489" s="40"/>
      <c r="AT489" s="1"/>
      <c r="AU489" s="1"/>
      <c r="AW489" s="1"/>
      <c r="AX489" s="1"/>
      <c r="AY489" s="1"/>
    </row>
    <row r="490" spans="2:51" ht="18" customHeight="1" x14ac:dyDescent="0.3">
      <c r="AT490" s="1"/>
      <c r="AU490" s="1"/>
      <c r="AW490" s="1"/>
      <c r="AX490" s="1"/>
      <c r="AY490" s="1"/>
    </row>
    <row r="491" spans="2:51" ht="18" customHeight="1" x14ac:dyDescent="0.3">
      <c r="B491" s="33">
        <v>155</v>
      </c>
      <c r="C491" s="5" cm="1">
        <f t="array" ref="C491:F491">PRNG_rnd_poly(4,B491*2,Constants!$D$8)</f>
        <v>-4</v>
      </c>
      <c r="D491" s="5">
        <v>5</v>
      </c>
      <c r="E491" s="5">
        <v>5</v>
      </c>
      <c r="F491" s="5">
        <v>-4</v>
      </c>
      <c r="G491" s="6"/>
      <c r="H491" s="5" cm="1">
        <f t="array" ref="H491:K492">poly_mv_mult_div($F$6:$I$6,$K$6:$N$6,$F$7:$I$7,$K$7:$N$7,C491:F491,C492:F492,_xlfn.ANCHORARRAY($J$3),$E$3)</f>
        <v>13</v>
      </c>
      <c r="I491" s="5">
        <v>-12</v>
      </c>
      <c r="J491" s="5">
        <v>-12</v>
      </c>
      <c r="K491" s="5">
        <v>16</v>
      </c>
      <c r="L491" s="6"/>
      <c r="M491" s="5" cm="1">
        <f t="array" ref="M491:P491">decompose_poly(H491:K491,$E$3,2*Constants!$D$10,"high")</f>
        <v>1</v>
      </c>
      <c r="N491" s="5">
        <v>2</v>
      </c>
      <c r="O491" s="5">
        <v>2</v>
      </c>
      <c r="P491" s="5">
        <v>1</v>
      </c>
      <c r="Q491" s="6"/>
      <c r="R491" s="33" t="s">
        <v>14</v>
      </c>
      <c r="S491" s="33"/>
      <c r="T491" s="6"/>
      <c r="U491" s="5" cm="1">
        <f t="array" ref="U491:X491">SampleInBall(4,2,R492)</f>
        <v>-1</v>
      </c>
      <c r="V491" s="5">
        <v>1</v>
      </c>
      <c r="W491" s="5">
        <v>0</v>
      </c>
      <c r="X491" s="5">
        <v>0</v>
      </c>
      <c r="Y491" s="6"/>
      <c r="Z491" s="5" cm="1">
        <f t="array" ref="Z491:AC491">polyadd(C491:F491,polymultdiv($F$10:$I$10,_xlfn.ANCHORARRAY(U491),_xlfn.ANCHORARRAY($J$3),$E$3),$E$3)</f>
        <v>-4</v>
      </c>
      <c r="AA491" s="5">
        <v>4</v>
      </c>
      <c r="AB491" s="5">
        <v>6</v>
      </c>
      <c r="AC491" s="5">
        <v>-4</v>
      </c>
      <c r="AD491" s="6"/>
      <c r="AE491" s="5" cm="1">
        <f t="array" ref="AE491:AH491">polysub(H491:K491,polymultdiv(_xlfn.ANCHORARRAY(U491),$F$14:$I$14,_xlfn.ANCHORARRAY($J$3),$E$3),$E$3)</f>
        <v>14</v>
      </c>
      <c r="AF491" s="5">
        <v>-14</v>
      </c>
      <c r="AG491" s="5">
        <v>-10</v>
      </c>
      <c r="AH491" s="5">
        <v>15</v>
      </c>
      <c r="AI491" s="6"/>
      <c r="AJ491" s="5" cm="1">
        <f t="array" ref="AJ491:AM491">decompose_poly(_xlfn.ANCHORARRAY(AE491),$E$3,2*Constants!$D$10,"low")</f>
        <v>-6</v>
      </c>
      <c r="AK491" s="5">
        <v>7</v>
      </c>
      <c r="AL491" s="5">
        <v>-10</v>
      </c>
      <c r="AM491" s="5">
        <v>-5</v>
      </c>
      <c r="AO491" s="33" t="str" cm="1">
        <f t="array" ref="AO491">InfinityNorm(Z491:AC492)&amp;"&gt;="&amp;Constants!$D$8-Constants!$D$16</f>
        <v>12&gt;=11</v>
      </c>
      <c r="AP491" s="33"/>
      <c r="AQ491" s="33" t="b" cm="1">
        <f t="array" ref="AQ491">NOT(OR(InfinityNorm(Z491:AC492)&gt;=Constants!$D$8-Constants!$D$16,InfinityNorm(AJ491:AM492)&gt;=Constants!$D$10-Constants!$D$16))</f>
        <v>0</v>
      </c>
      <c r="AR491" s="33"/>
      <c r="AS491" s="40">
        <f t="shared" ref="AS491" si="153">IF(AQ491,1,0)</f>
        <v>0</v>
      </c>
      <c r="AT491" s="1"/>
      <c r="AU491" s="1"/>
      <c r="AW491" s="1"/>
      <c r="AX491" s="1"/>
      <c r="AY491" s="1"/>
    </row>
    <row r="492" spans="2:51" ht="18" customHeight="1" x14ac:dyDescent="0.3">
      <c r="B492" s="33"/>
      <c r="C492" s="5" cm="1">
        <f t="array" ref="C492:F492">PRNG_rnd_poly(4,B491*2+1,Constants!$D$8)</f>
        <v>2</v>
      </c>
      <c r="D492" s="5">
        <v>-11</v>
      </c>
      <c r="E492" s="5">
        <v>10</v>
      </c>
      <c r="F492" s="5">
        <v>4</v>
      </c>
      <c r="G492" s="6"/>
      <c r="H492" s="5">
        <v>-27</v>
      </c>
      <c r="I492" s="5">
        <v>6</v>
      </c>
      <c r="J492" s="5">
        <v>25</v>
      </c>
      <c r="K492" s="5">
        <v>20</v>
      </c>
      <c r="L492" s="6"/>
      <c r="M492" s="5" cm="1">
        <f t="array" ref="M492:P492">decompose_poly(H492:K492,$E$3,2*Constants!$D$10,"high")</f>
        <v>2</v>
      </c>
      <c r="N492" s="5">
        <v>0</v>
      </c>
      <c r="O492" s="5">
        <v>1</v>
      </c>
      <c r="P492" s="5">
        <v>1</v>
      </c>
      <c r="Q492" s="6"/>
      <c r="R492" s="11" t="str" cm="1">
        <f t="array" ref="R492">mm3_hash($V$3&amp;_xlfn.TEXTJOIN(",",TRUE,M491:P492))</f>
        <v>0D9E5DF4</v>
      </c>
      <c r="S492" s="6"/>
      <c r="T492" s="6"/>
      <c r="U492" s="6"/>
      <c r="V492" s="6"/>
      <c r="W492" s="6"/>
      <c r="X492" s="6"/>
      <c r="Y492" s="6"/>
      <c r="Z492" s="5" cm="1">
        <f t="array" ref="Z492:AC492">polyadd(C492:F492,polymultdiv($F$11:$I$11,_xlfn.ANCHORARRAY(U491),_xlfn.ANCHORARRAY($J$3),$E$3),$E$3)</f>
        <v>3</v>
      </c>
      <c r="AA492" s="5">
        <v>-12</v>
      </c>
      <c r="AB492" s="5">
        <v>10</v>
      </c>
      <c r="AC492" s="5">
        <v>6</v>
      </c>
      <c r="AD492" s="6"/>
      <c r="AE492" s="5" cm="1">
        <f t="array" ref="AE492:AH492">polysub(H492:K492,polymultdiv(_xlfn.ANCHORARRAY(U491),$F$15:$I$15,_xlfn.ANCHORARRAY($J$3),$E$3),$E$3)</f>
        <v>-28</v>
      </c>
      <c r="AF492" s="5">
        <v>6</v>
      </c>
      <c r="AG492" s="5">
        <v>26</v>
      </c>
      <c r="AH492" s="5">
        <v>20</v>
      </c>
      <c r="AI492" s="6"/>
      <c r="AJ492" s="5" cm="1">
        <f t="array" ref="AJ492:AM492">decompose_poly(_xlfn.ANCHORARRAY(AE492),$E$3,2*Constants!$D$10,"low")</f>
        <v>-7</v>
      </c>
      <c r="AK492" s="5">
        <v>6</v>
      </c>
      <c r="AL492" s="5">
        <v>6</v>
      </c>
      <c r="AM492" s="5">
        <v>0</v>
      </c>
      <c r="AO492" s="33" t="str" cm="1">
        <f t="array" ref="AO492">InfinityNorm(AJ491:AM492)&amp;"&gt;="&amp;Constants!$D$10-Constants!$D$16</f>
        <v>10&gt;=8</v>
      </c>
      <c r="AP492" s="33"/>
      <c r="AQ492" s="33"/>
      <c r="AR492" s="33"/>
      <c r="AS492" s="40"/>
      <c r="AT492" s="1"/>
      <c r="AU492" s="1"/>
      <c r="AW492" s="1"/>
      <c r="AX492" s="1"/>
      <c r="AY492" s="1"/>
    </row>
    <row r="493" spans="2:51" ht="18" customHeight="1" x14ac:dyDescent="0.3">
      <c r="AT493" s="1"/>
      <c r="AU493" s="1"/>
      <c r="AW493" s="1"/>
      <c r="AX493" s="1"/>
      <c r="AY493" s="1"/>
    </row>
    <row r="494" spans="2:51" ht="18" customHeight="1" x14ac:dyDescent="0.3">
      <c r="B494" s="33">
        <v>156</v>
      </c>
      <c r="C494" s="5" cm="1">
        <f t="array" ref="C494:F494">PRNG_rnd_poly(4,B494*2,Constants!$D$8)</f>
        <v>5</v>
      </c>
      <c r="D494" s="5">
        <v>-6</v>
      </c>
      <c r="E494" s="5">
        <v>-11</v>
      </c>
      <c r="F494" s="5">
        <v>11</v>
      </c>
      <c r="G494" s="6"/>
      <c r="H494" s="5" cm="1">
        <f t="array" ref="H494:K495">poly_mv_mult_div($F$6:$I$6,$K$6:$N$6,$F$7:$I$7,$K$7:$N$7,C494:F494,C495:F495,_xlfn.ANCHORARRAY($J$3),$E$3)</f>
        <v>22</v>
      </c>
      <c r="I494" s="5">
        <v>23</v>
      </c>
      <c r="J494" s="5">
        <v>-17</v>
      </c>
      <c r="K494" s="5">
        <v>-11</v>
      </c>
      <c r="L494" s="6"/>
      <c r="M494" s="5" cm="1">
        <f t="array" ref="M494:P494">decompose_poly(H494:K494,$E$3,2*Constants!$D$10,"high")</f>
        <v>1</v>
      </c>
      <c r="N494" s="5">
        <v>1</v>
      </c>
      <c r="O494" s="5">
        <v>2</v>
      </c>
      <c r="P494" s="5">
        <v>2</v>
      </c>
      <c r="Q494" s="6"/>
      <c r="R494" s="33" t="s">
        <v>14</v>
      </c>
      <c r="S494" s="33"/>
      <c r="T494" s="6"/>
      <c r="U494" s="5" cm="1">
        <f t="array" ref="U494:X494">SampleInBall(4,2,R495)</f>
        <v>0</v>
      </c>
      <c r="V494" s="5">
        <v>0</v>
      </c>
      <c r="W494" s="5">
        <v>-1</v>
      </c>
      <c r="X494" s="5">
        <v>-1</v>
      </c>
      <c r="Y494" s="6"/>
      <c r="Z494" s="5" cm="1">
        <f t="array" ref="Z494:AC494">polyadd(C494:F494,polymultdiv($F$10:$I$10,_xlfn.ANCHORARRAY(U494),_xlfn.ANCHORARRAY($J$3),$E$3),$E$3)</f>
        <v>6</v>
      </c>
      <c r="AA494" s="5">
        <v>-6</v>
      </c>
      <c r="AB494" s="5">
        <v>-11</v>
      </c>
      <c r="AC494" s="5">
        <v>10</v>
      </c>
      <c r="AD494" s="6"/>
      <c r="AE494" s="5" cm="1">
        <f t="array" ref="AE494:AH494">polysub(H494:K494,polymultdiv(_xlfn.ANCHORARRAY(U494),$F$14:$I$14,_xlfn.ANCHORARRAY($J$3),$E$3),$E$3)</f>
        <v>22</v>
      </c>
      <c r="AF494" s="5">
        <v>22</v>
      </c>
      <c r="AG494" s="5">
        <v>-16</v>
      </c>
      <c r="AH494" s="5">
        <v>-11</v>
      </c>
      <c r="AI494" s="6"/>
      <c r="AJ494" s="5" cm="1">
        <f t="array" ref="AJ494:AM494">decompose_poly(_xlfn.ANCHORARRAY(AE494),$E$3,2*Constants!$D$10,"low")</f>
        <v>2</v>
      </c>
      <c r="AK494" s="5">
        <v>2</v>
      </c>
      <c r="AL494" s="5">
        <v>5</v>
      </c>
      <c r="AM494" s="5">
        <v>10</v>
      </c>
      <c r="AO494" s="33" t="str" cm="1">
        <f t="array" ref="AO494">InfinityNorm(Z494:AC495)&amp;"&gt;="&amp;Constants!$D$8-Constants!$D$16</f>
        <v>12&gt;=11</v>
      </c>
      <c r="AP494" s="33"/>
      <c r="AQ494" s="33" t="b" cm="1">
        <f t="array" ref="AQ494">NOT(OR(InfinityNorm(Z494:AC495)&gt;=Constants!$D$8-Constants!$D$16,InfinityNorm(AJ494:AM495)&gt;=Constants!$D$10-Constants!$D$16))</f>
        <v>0</v>
      </c>
      <c r="AR494" s="33"/>
      <c r="AS494" s="40">
        <f t="shared" ref="AS494" si="154">IF(AQ494,1,0)</f>
        <v>0</v>
      </c>
      <c r="AT494" s="1"/>
      <c r="AU494" s="1"/>
      <c r="AW494" s="1"/>
      <c r="AX494" s="1"/>
      <c r="AY494" s="1"/>
    </row>
    <row r="495" spans="2:51" ht="18" customHeight="1" x14ac:dyDescent="0.3">
      <c r="B495" s="33"/>
      <c r="C495" s="5" cm="1">
        <f t="array" ref="C495:F495">PRNG_rnd_poly(4,B494*2+1,Constants!$D$8)</f>
        <v>0</v>
      </c>
      <c r="D495" s="5">
        <v>-6</v>
      </c>
      <c r="E495" s="5">
        <v>-11</v>
      </c>
      <c r="F495" s="5">
        <v>-4</v>
      </c>
      <c r="G495" s="6"/>
      <c r="H495" s="5">
        <v>-11</v>
      </c>
      <c r="I495" s="5">
        <v>-3</v>
      </c>
      <c r="J495" s="5">
        <v>20</v>
      </c>
      <c r="K495" s="5">
        <v>-16</v>
      </c>
      <c r="L495" s="6"/>
      <c r="M495" s="5" cm="1">
        <f t="array" ref="M495:P495">decompose_poly(H495:K495,$E$3,2*Constants!$D$10,"high")</f>
        <v>2</v>
      </c>
      <c r="N495" s="5">
        <v>0</v>
      </c>
      <c r="O495" s="5">
        <v>1</v>
      </c>
      <c r="P495" s="5">
        <v>2</v>
      </c>
      <c r="Q495" s="6"/>
      <c r="R495" s="11" t="str" cm="1">
        <f t="array" ref="R495">mm3_hash($V$3&amp;_xlfn.TEXTJOIN(",",TRUE,M494:P495))</f>
        <v>D628A41E</v>
      </c>
      <c r="S495" s="6"/>
      <c r="T495" s="6"/>
      <c r="U495" s="6"/>
      <c r="V495" s="6"/>
      <c r="W495" s="6"/>
      <c r="X495" s="6"/>
      <c r="Y495" s="6"/>
      <c r="Z495" s="5" cm="1">
        <f t="array" ref="Z495:AC495">polyadd(C495:F495,polymultdiv($F$11:$I$11,_xlfn.ANCHORARRAY(U494),_xlfn.ANCHORARRAY($J$3),$E$3),$E$3)</f>
        <v>2</v>
      </c>
      <c r="AA495" s="5">
        <v>-6</v>
      </c>
      <c r="AB495" s="5">
        <v>-12</v>
      </c>
      <c r="AC495" s="5">
        <v>-5</v>
      </c>
      <c r="AD495" s="6"/>
      <c r="AE495" s="5" cm="1">
        <f t="array" ref="AE495:AH495">polysub(H495:K495,polymultdiv(_xlfn.ANCHORARRAY(U494),$F$15:$I$15,_xlfn.ANCHORARRAY($J$3),$E$3),$E$3)</f>
        <v>-10</v>
      </c>
      <c r="AF495" s="5">
        <v>-3</v>
      </c>
      <c r="AG495" s="5">
        <v>19</v>
      </c>
      <c r="AH495" s="5">
        <v>-18</v>
      </c>
      <c r="AI495" s="6"/>
      <c r="AJ495" s="5" cm="1">
        <f t="array" ref="AJ495:AM495">decompose_poly(_xlfn.ANCHORARRAY(AE495),$E$3,2*Constants!$D$10,"low")</f>
        <v>-10</v>
      </c>
      <c r="AK495" s="5">
        <v>-3</v>
      </c>
      <c r="AL495" s="5">
        <v>-1</v>
      </c>
      <c r="AM495" s="5">
        <v>3</v>
      </c>
      <c r="AO495" s="33" t="str" cm="1">
        <f t="array" ref="AO495">InfinityNorm(AJ494:AM495)&amp;"&gt;="&amp;Constants!$D$10-Constants!$D$16</f>
        <v>10&gt;=8</v>
      </c>
      <c r="AP495" s="33"/>
      <c r="AQ495" s="33"/>
      <c r="AR495" s="33"/>
      <c r="AS495" s="40"/>
      <c r="AT495" s="1"/>
      <c r="AU495" s="1"/>
      <c r="AW495" s="1"/>
      <c r="AX495" s="1"/>
      <c r="AY495" s="1"/>
    </row>
    <row r="496" spans="2:51" ht="18" customHeight="1" x14ac:dyDescent="0.3">
      <c r="AT496" s="1"/>
      <c r="AU496" s="1"/>
      <c r="AW496" s="1"/>
      <c r="AX496" s="1"/>
      <c r="AY496" s="1"/>
    </row>
    <row r="497" spans="2:51" ht="18" customHeight="1" x14ac:dyDescent="0.3">
      <c r="B497" s="33">
        <v>157</v>
      </c>
      <c r="C497" s="5" cm="1">
        <f t="array" ref="C497:F497">PRNG_rnd_poly(4,B497*2,Constants!$D$8)</f>
        <v>11</v>
      </c>
      <c r="D497" s="5">
        <v>-7</v>
      </c>
      <c r="E497" s="5">
        <v>0</v>
      </c>
      <c r="F497" s="5">
        <v>0</v>
      </c>
      <c r="G497" s="6"/>
      <c r="H497" s="5" cm="1">
        <f t="array" ref="H497:K498">poly_mv_mult_div($F$6:$I$6,$K$6:$N$6,$F$7:$I$7,$K$7:$N$7,C497:F497,C498:F498,_xlfn.ANCHORARRAY($J$3),$E$3)</f>
        <v>-18</v>
      </c>
      <c r="I497" s="5">
        <v>-29</v>
      </c>
      <c r="J497" s="5">
        <v>-26</v>
      </c>
      <c r="K497" s="5">
        <v>27</v>
      </c>
      <c r="L497" s="6"/>
      <c r="M497" s="5" cm="1">
        <f t="array" ref="M497:P497">decompose_poly(H497:K497,$E$3,2*Constants!$D$10,"high")</f>
        <v>2</v>
      </c>
      <c r="N497" s="5">
        <v>2</v>
      </c>
      <c r="O497" s="5">
        <v>2</v>
      </c>
      <c r="P497" s="5">
        <v>1</v>
      </c>
      <c r="Q497" s="6"/>
      <c r="R497" s="33" t="s">
        <v>14</v>
      </c>
      <c r="S497" s="33"/>
      <c r="T497" s="6"/>
      <c r="U497" s="5" cm="1">
        <f t="array" ref="U497:X497">SampleInBall(4,2,R498)</f>
        <v>0</v>
      </c>
      <c r="V497" s="5">
        <v>-1</v>
      </c>
      <c r="W497" s="5">
        <v>-1</v>
      </c>
      <c r="X497" s="5">
        <v>0</v>
      </c>
      <c r="Y497" s="6"/>
      <c r="Z497" s="5" cm="1">
        <f t="array" ref="Z497:AC497">polyadd(C497:F497,polymultdiv($F$10:$I$10,_xlfn.ANCHORARRAY(U497),_xlfn.ANCHORARRAY($J$3),$E$3),$E$3)</f>
        <v>11</v>
      </c>
      <c r="AA497" s="5">
        <v>-7</v>
      </c>
      <c r="AB497" s="5">
        <v>-1</v>
      </c>
      <c r="AC497" s="5">
        <v>-1</v>
      </c>
      <c r="AD497" s="6"/>
      <c r="AE497" s="5" cm="1">
        <f t="array" ref="AE497:AH497">polysub(H497:K497,polymultdiv(_xlfn.ANCHORARRAY(U497),$F$14:$I$14,_xlfn.ANCHORARRAY($J$3),$E$3),$E$3)</f>
        <v>-19</v>
      </c>
      <c r="AF497" s="5">
        <v>-28</v>
      </c>
      <c r="AG497" s="5">
        <v>-26</v>
      </c>
      <c r="AH497" s="5">
        <v>27</v>
      </c>
      <c r="AI497" s="6"/>
      <c r="AJ497" s="5" cm="1">
        <f t="array" ref="AJ497:AM497">decompose_poly(_xlfn.ANCHORARRAY(AE497),$E$3,2*Constants!$D$10,"low")</f>
        <v>2</v>
      </c>
      <c r="AK497" s="5">
        <v>-7</v>
      </c>
      <c r="AL497" s="5">
        <v>-5</v>
      </c>
      <c r="AM497" s="5">
        <v>7</v>
      </c>
      <c r="AO497" s="33" t="str" cm="1">
        <f t="array" ref="AO497">InfinityNorm(Z497:AC498)&amp;"&gt;="&amp;Constants!$D$8-Constants!$D$16</f>
        <v>11&gt;=11</v>
      </c>
      <c r="AP497" s="33"/>
      <c r="AQ497" s="33" t="b" cm="1">
        <f t="array" ref="AQ497">NOT(OR(InfinityNorm(Z497:AC498)&gt;=Constants!$D$8-Constants!$D$16,InfinityNorm(AJ497:AM498)&gt;=Constants!$D$10-Constants!$D$16))</f>
        <v>0</v>
      </c>
      <c r="AR497" s="33"/>
      <c r="AS497" s="40">
        <f t="shared" ref="AS497" si="155">IF(AQ497,1,0)</f>
        <v>0</v>
      </c>
      <c r="AT497" s="1"/>
      <c r="AU497" s="1"/>
      <c r="AW497" s="1"/>
      <c r="AX497" s="1"/>
      <c r="AY497" s="1"/>
    </row>
    <row r="498" spans="2:51" ht="18" customHeight="1" x14ac:dyDescent="0.3">
      <c r="B498" s="33"/>
      <c r="C498" s="5" cm="1">
        <f t="array" ref="C498:F498">PRNG_rnd_poly(4,B497*2+1,Constants!$D$8)</f>
        <v>-4</v>
      </c>
      <c r="D498" s="5">
        <v>10</v>
      </c>
      <c r="E498" s="5">
        <v>1</v>
      </c>
      <c r="F498" s="5">
        <v>-8</v>
      </c>
      <c r="G498" s="6"/>
      <c r="H498" s="5">
        <v>8</v>
      </c>
      <c r="I498" s="5">
        <v>-23</v>
      </c>
      <c r="J498" s="5">
        <v>-18</v>
      </c>
      <c r="K498" s="5">
        <v>2</v>
      </c>
      <c r="L498" s="6"/>
      <c r="M498" s="5" cm="1">
        <f t="array" ref="M498:P498">decompose_poly(H498:K498,$E$3,2*Constants!$D$10,"high")</f>
        <v>0</v>
      </c>
      <c r="N498" s="5">
        <v>2</v>
      </c>
      <c r="O498" s="5">
        <v>2</v>
      </c>
      <c r="P498" s="5">
        <v>0</v>
      </c>
      <c r="Q498" s="6"/>
      <c r="R498" s="11" t="str" cm="1">
        <f t="array" ref="R498">mm3_hash($V$3&amp;_xlfn.TEXTJOIN(",",TRUE,M497:P498))</f>
        <v>4BEB3F64</v>
      </c>
      <c r="S498" s="6"/>
      <c r="T498" s="6"/>
      <c r="U498" s="6"/>
      <c r="V498" s="6"/>
      <c r="W498" s="6"/>
      <c r="X498" s="6"/>
      <c r="Y498" s="6"/>
      <c r="Z498" s="5" cm="1">
        <f t="array" ref="Z498:AC498">polyadd(C498:F498,polymultdiv($F$11:$I$11,_xlfn.ANCHORARRAY(U497),_xlfn.ANCHORARRAY($J$3),$E$3),$E$3)</f>
        <v>-4</v>
      </c>
      <c r="AA498" s="5">
        <v>9</v>
      </c>
      <c r="AB498" s="5">
        <v>0</v>
      </c>
      <c r="AC498" s="5">
        <v>-10</v>
      </c>
      <c r="AD498" s="6"/>
      <c r="AE498" s="5" cm="1">
        <f t="array" ref="AE498:AH498">polysub(H498:K498,polymultdiv(_xlfn.ANCHORARRAY(U497),$F$15:$I$15,_xlfn.ANCHORARRAY($J$3),$E$3),$E$3)</f>
        <v>8</v>
      </c>
      <c r="AF498" s="5">
        <v>-24</v>
      </c>
      <c r="AG498" s="5">
        <v>-20</v>
      </c>
      <c r="AH498" s="5">
        <v>1</v>
      </c>
      <c r="AI498" s="6"/>
      <c r="AJ498" s="5" cm="1">
        <f t="array" ref="AJ498:AM498">decompose_poly(_xlfn.ANCHORARRAY(AE498),$E$3,2*Constants!$D$10,"low")</f>
        <v>8</v>
      </c>
      <c r="AK498" s="5">
        <v>-3</v>
      </c>
      <c r="AL498" s="5">
        <v>1</v>
      </c>
      <c r="AM498" s="5">
        <v>1</v>
      </c>
      <c r="AO498" s="33" t="str" cm="1">
        <f t="array" ref="AO498">InfinityNorm(AJ497:AM498)&amp;"&gt;="&amp;Constants!$D$10-Constants!$D$16</f>
        <v>8&gt;=8</v>
      </c>
      <c r="AP498" s="33"/>
      <c r="AQ498" s="33"/>
      <c r="AR498" s="33"/>
      <c r="AS498" s="40"/>
      <c r="AT498" s="1"/>
      <c r="AU498" s="1"/>
      <c r="AW498" s="1"/>
      <c r="AX498" s="1"/>
      <c r="AY498" s="1"/>
    </row>
    <row r="499" spans="2:51" ht="18" customHeight="1" x14ac:dyDescent="0.3">
      <c r="AT499" s="1"/>
      <c r="AU499" s="1"/>
      <c r="AW499" s="1"/>
      <c r="AX499" s="1"/>
      <c r="AY499" s="1"/>
    </row>
    <row r="500" spans="2:51" ht="18" customHeight="1" x14ac:dyDescent="0.3">
      <c r="B500" s="33">
        <v>158</v>
      </c>
      <c r="C500" s="5" cm="1">
        <f t="array" ref="C500:F500">PRNG_rnd_poly(4,B500*2,Constants!$D$8)</f>
        <v>10</v>
      </c>
      <c r="D500" s="5">
        <v>-7</v>
      </c>
      <c r="E500" s="5">
        <v>-7</v>
      </c>
      <c r="F500" s="5">
        <v>-12</v>
      </c>
      <c r="G500" s="6"/>
      <c r="H500" s="5" cm="1">
        <f t="array" ref="H500:K501">poly_mv_mult_div($F$6:$I$6,$K$6:$N$6,$F$7:$I$7,$K$7:$N$7,C500:F500,C501:F501,_xlfn.ANCHORARRAY($J$3),$E$3)</f>
        <v>-9</v>
      </c>
      <c r="I500" s="5">
        <v>-19</v>
      </c>
      <c r="J500" s="5">
        <v>-11</v>
      </c>
      <c r="K500" s="5">
        <v>4</v>
      </c>
      <c r="L500" s="6"/>
      <c r="M500" s="5" cm="1">
        <f t="array" ref="M500:P500">decompose_poly(H500:K500,$E$3,2*Constants!$D$10,"high")</f>
        <v>0</v>
      </c>
      <c r="N500" s="5">
        <v>2</v>
      </c>
      <c r="O500" s="5">
        <v>2</v>
      </c>
      <c r="P500" s="5">
        <v>0</v>
      </c>
      <c r="Q500" s="6"/>
      <c r="R500" s="33" t="s">
        <v>14</v>
      </c>
      <c r="S500" s="33"/>
      <c r="T500" s="6"/>
      <c r="U500" s="5" cm="1">
        <f t="array" ref="U500:X500">SampleInBall(4,2,R501)</f>
        <v>0</v>
      </c>
      <c r="V500" s="5">
        <v>1</v>
      </c>
      <c r="W500" s="5">
        <v>1</v>
      </c>
      <c r="X500" s="5">
        <v>0</v>
      </c>
      <c r="Y500" s="6"/>
      <c r="Z500" s="5" cm="1">
        <f t="array" ref="Z500:AC500">polyadd(C500:F500,polymultdiv($F$10:$I$10,_xlfn.ANCHORARRAY(U500),_xlfn.ANCHORARRAY($J$3),$E$3),$E$3)</f>
        <v>10</v>
      </c>
      <c r="AA500" s="5">
        <v>-7</v>
      </c>
      <c r="AB500" s="5">
        <v>-6</v>
      </c>
      <c r="AC500" s="5">
        <v>-11</v>
      </c>
      <c r="AD500" s="6"/>
      <c r="AE500" s="5" cm="1">
        <f t="array" ref="AE500:AH500">polysub(H500:K500,polymultdiv(_xlfn.ANCHORARRAY(U500),$F$14:$I$14,_xlfn.ANCHORARRAY($J$3),$E$3),$E$3)</f>
        <v>-8</v>
      </c>
      <c r="AF500" s="5">
        <v>-20</v>
      </c>
      <c r="AG500" s="5">
        <v>-11</v>
      </c>
      <c r="AH500" s="5">
        <v>4</v>
      </c>
      <c r="AI500" s="6"/>
      <c r="AJ500" s="5" cm="1">
        <f t="array" ref="AJ500:AM500">decompose_poly(_xlfn.ANCHORARRAY(AE500),$E$3,2*Constants!$D$10,"low")</f>
        <v>-8</v>
      </c>
      <c r="AK500" s="5">
        <v>1</v>
      </c>
      <c r="AL500" s="5">
        <v>10</v>
      </c>
      <c r="AM500" s="5">
        <v>4</v>
      </c>
      <c r="AO500" s="33" t="str" cm="1">
        <f t="array" ref="AO500">InfinityNorm(Z500:AC501)&amp;"&gt;="&amp;Constants!$D$8-Constants!$D$16</f>
        <v>11&gt;=11</v>
      </c>
      <c r="AP500" s="33"/>
      <c r="AQ500" s="33" t="b" cm="1">
        <f t="array" ref="AQ500">NOT(OR(InfinityNorm(Z500:AC501)&gt;=Constants!$D$8-Constants!$D$16,InfinityNorm(AJ500:AM501)&gt;=Constants!$D$10-Constants!$D$16))</f>
        <v>0</v>
      </c>
      <c r="AR500" s="33"/>
      <c r="AS500" s="40">
        <f t="shared" ref="AS500" si="156">IF(AQ500,1,0)</f>
        <v>0</v>
      </c>
      <c r="AT500" s="1"/>
      <c r="AU500" s="1"/>
      <c r="AW500" s="1"/>
      <c r="AX500" s="1"/>
      <c r="AY500" s="1"/>
    </row>
    <row r="501" spans="2:51" ht="18" customHeight="1" x14ac:dyDescent="0.3">
      <c r="B501" s="33"/>
      <c r="C501" s="5" cm="1">
        <f t="array" ref="C501:F501">PRNG_rnd_poly(4,B500*2+1,Constants!$D$8)</f>
        <v>-1</v>
      </c>
      <c r="D501" s="5">
        <v>-11</v>
      </c>
      <c r="E501" s="5">
        <v>-10</v>
      </c>
      <c r="F501" s="5">
        <v>1</v>
      </c>
      <c r="G501" s="6"/>
      <c r="H501" s="5">
        <v>-9</v>
      </c>
      <c r="I501" s="5">
        <v>16</v>
      </c>
      <c r="J501" s="5">
        <v>19</v>
      </c>
      <c r="K501" s="5">
        <v>-16</v>
      </c>
      <c r="L501" s="6"/>
      <c r="M501" s="5" cm="1">
        <f t="array" ref="M501:P501">decompose_poly(H501:K501,$E$3,2*Constants!$D$10,"high")</f>
        <v>0</v>
      </c>
      <c r="N501" s="5">
        <v>1</v>
      </c>
      <c r="O501" s="5">
        <v>1</v>
      </c>
      <c r="P501" s="5">
        <v>2</v>
      </c>
      <c r="Q501" s="6"/>
      <c r="R501" s="11" t="str" cm="1">
        <f t="array" ref="R501">mm3_hash($V$3&amp;_xlfn.TEXTJOIN(",",TRUE,M500:P501))</f>
        <v>25125AD7</v>
      </c>
      <c r="S501" s="6"/>
      <c r="T501" s="6"/>
      <c r="U501" s="6"/>
      <c r="V501" s="6"/>
      <c r="W501" s="6"/>
      <c r="X501" s="6"/>
      <c r="Y501" s="6"/>
      <c r="Z501" s="5" cm="1">
        <f t="array" ref="Z501:AC501">polyadd(C501:F501,polymultdiv($F$11:$I$11,_xlfn.ANCHORARRAY(U500),_xlfn.ANCHORARRAY($J$3),$E$3),$E$3)</f>
        <v>-1</v>
      </c>
      <c r="AA501" s="5">
        <v>-10</v>
      </c>
      <c r="AB501" s="5">
        <v>-9</v>
      </c>
      <c r="AC501" s="5">
        <v>3</v>
      </c>
      <c r="AD501" s="6"/>
      <c r="AE501" s="5" cm="1">
        <f t="array" ref="AE501:AH501">polysub(H501:K501,polymultdiv(_xlfn.ANCHORARRAY(U500),$F$15:$I$15,_xlfn.ANCHORARRAY($J$3),$E$3),$E$3)</f>
        <v>-9</v>
      </c>
      <c r="AF501" s="5">
        <v>17</v>
      </c>
      <c r="AG501" s="5">
        <v>21</v>
      </c>
      <c r="AH501" s="5">
        <v>-15</v>
      </c>
      <c r="AI501" s="6"/>
      <c r="AJ501" s="5" cm="1">
        <f t="array" ref="AJ501:AM501">decompose_poly(_xlfn.ANCHORARRAY(AE501),$E$3,2*Constants!$D$10,"low")</f>
        <v>-9</v>
      </c>
      <c r="AK501" s="5">
        <v>-3</v>
      </c>
      <c r="AL501" s="5">
        <v>1</v>
      </c>
      <c r="AM501" s="5">
        <v>6</v>
      </c>
      <c r="AO501" s="33" t="str" cm="1">
        <f t="array" ref="AO501">InfinityNorm(AJ500:AM501)&amp;"&gt;="&amp;Constants!$D$10-Constants!$D$16</f>
        <v>10&gt;=8</v>
      </c>
      <c r="AP501" s="33"/>
      <c r="AQ501" s="33"/>
      <c r="AR501" s="33"/>
      <c r="AS501" s="40"/>
      <c r="AT501" s="1"/>
      <c r="AU501" s="1"/>
      <c r="AW501" s="1"/>
      <c r="AX501" s="1"/>
      <c r="AY501" s="1"/>
    </row>
    <row r="502" spans="2:51" ht="18" customHeight="1" x14ac:dyDescent="0.3">
      <c r="AT502" s="1"/>
      <c r="AU502" s="1"/>
      <c r="AW502" s="1"/>
      <c r="AX502" s="1"/>
      <c r="AY502" s="1"/>
    </row>
    <row r="503" spans="2:51" ht="18" customHeight="1" x14ac:dyDescent="0.3">
      <c r="B503" s="33">
        <v>159</v>
      </c>
      <c r="C503" s="5" cm="1">
        <f t="array" ref="C503:F503">PRNG_rnd_poly(4,B503*2,Constants!$D$8)</f>
        <v>-11</v>
      </c>
      <c r="D503" s="5">
        <v>-5</v>
      </c>
      <c r="E503" s="5">
        <v>-7</v>
      </c>
      <c r="F503" s="5">
        <v>5</v>
      </c>
      <c r="G503" s="6"/>
      <c r="H503" s="5" cm="1">
        <f t="array" ref="H503:K504">poly_mv_mult_div($F$6:$I$6,$K$6:$N$6,$F$7:$I$7,$K$7:$N$7,C503:F503,C504:F504,_xlfn.ANCHORARRAY($J$3),$E$3)</f>
        <v>-28</v>
      </c>
      <c r="I503" s="5">
        <v>-13</v>
      </c>
      <c r="J503" s="5">
        <v>11</v>
      </c>
      <c r="K503" s="5">
        <v>-10</v>
      </c>
      <c r="L503" s="6"/>
      <c r="M503" s="5" cm="1">
        <f t="array" ref="M503:P503">decompose_poly(H503:K503,$E$3,2*Constants!$D$10,"high")</f>
        <v>2</v>
      </c>
      <c r="N503" s="5">
        <v>2</v>
      </c>
      <c r="O503" s="5">
        <v>1</v>
      </c>
      <c r="P503" s="5">
        <v>0</v>
      </c>
      <c r="Q503" s="6"/>
      <c r="R503" s="33" t="s">
        <v>14</v>
      </c>
      <c r="S503" s="33"/>
      <c r="T503" s="6"/>
      <c r="U503" s="5" cm="1">
        <f t="array" ref="U503:X503">SampleInBall(4,2,R504)</f>
        <v>0</v>
      </c>
      <c r="V503" s="5">
        <v>0</v>
      </c>
      <c r="W503" s="5">
        <v>-1</v>
      </c>
      <c r="X503" s="5">
        <v>1</v>
      </c>
      <c r="Y503" s="6"/>
      <c r="Z503" s="5" cm="1">
        <f t="array" ref="Z503:AC503">polyadd(C503:F503,polymultdiv($F$10:$I$10,_xlfn.ANCHORARRAY(U503),_xlfn.ANCHORARRAY($J$3),$E$3),$E$3)</f>
        <v>-12</v>
      </c>
      <c r="AA503" s="5">
        <v>-5</v>
      </c>
      <c r="AB503" s="5">
        <v>-7</v>
      </c>
      <c r="AC503" s="5">
        <v>4</v>
      </c>
      <c r="AD503" s="6"/>
      <c r="AE503" s="5" cm="1">
        <f t="array" ref="AE503:AH503">polysub(H503:K503,polymultdiv(_xlfn.ANCHORARRAY(U503),$F$14:$I$14,_xlfn.ANCHORARRAY($J$3),$E$3),$E$3)</f>
        <v>-30</v>
      </c>
      <c r="AF503" s="5">
        <v>-12</v>
      </c>
      <c r="AG503" s="5">
        <v>12</v>
      </c>
      <c r="AH503" s="5">
        <v>-12</v>
      </c>
      <c r="AI503" s="6"/>
      <c r="AJ503" s="5" cm="1">
        <f t="array" ref="AJ503:AM503">decompose_poly(_xlfn.ANCHORARRAY(AE503),$E$3,2*Constants!$D$10,"low")</f>
        <v>-9</v>
      </c>
      <c r="AK503" s="5">
        <v>9</v>
      </c>
      <c r="AL503" s="5">
        <v>-8</v>
      </c>
      <c r="AM503" s="5">
        <v>9</v>
      </c>
      <c r="AO503" s="33" t="str" cm="1">
        <f t="array" ref="AO503">InfinityNorm(Z503:AC504)&amp;"&gt;="&amp;Constants!$D$8-Constants!$D$16</f>
        <v>12&gt;=11</v>
      </c>
      <c r="AP503" s="33"/>
      <c r="AQ503" s="33" t="b" cm="1">
        <f t="array" ref="AQ503">NOT(OR(InfinityNorm(Z503:AC504)&gt;=Constants!$D$8-Constants!$D$16,InfinityNorm(AJ503:AM504)&gt;=Constants!$D$10-Constants!$D$16))</f>
        <v>0</v>
      </c>
      <c r="AR503" s="33"/>
      <c r="AS503" s="40">
        <f t="shared" ref="AS503" si="157">IF(AQ503,1,0)</f>
        <v>0</v>
      </c>
      <c r="AT503" s="1"/>
      <c r="AU503" s="1"/>
      <c r="AW503" s="1"/>
      <c r="AX503" s="1"/>
      <c r="AY503" s="1"/>
    </row>
    <row r="504" spans="2:51" ht="18" customHeight="1" x14ac:dyDescent="0.3">
      <c r="B504" s="33"/>
      <c r="C504" s="5" cm="1">
        <f t="array" ref="C504:F504">PRNG_rnd_poly(4,B503*2+1,Constants!$D$8)</f>
        <v>7</v>
      </c>
      <c r="D504" s="5">
        <v>3</v>
      </c>
      <c r="E504" s="5">
        <v>8</v>
      </c>
      <c r="F504" s="5">
        <v>-5</v>
      </c>
      <c r="G504" s="6"/>
      <c r="H504" s="5">
        <v>-30</v>
      </c>
      <c r="I504" s="5">
        <v>3</v>
      </c>
      <c r="J504" s="5">
        <v>-13</v>
      </c>
      <c r="K504" s="5">
        <v>5</v>
      </c>
      <c r="L504" s="6"/>
      <c r="M504" s="5" cm="1">
        <f t="array" ref="M504:P504">decompose_poly(H504:K504,$E$3,2*Constants!$D$10,"high")</f>
        <v>2</v>
      </c>
      <c r="N504" s="5">
        <v>0</v>
      </c>
      <c r="O504" s="5">
        <v>2</v>
      </c>
      <c r="P504" s="5">
        <v>0</v>
      </c>
      <c r="Q504" s="6"/>
      <c r="R504" s="11" t="str" cm="1">
        <f t="array" ref="R504">mm3_hash($V$3&amp;_xlfn.TEXTJOIN(",",TRUE,M503:P504))</f>
        <v>D7161F4A</v>
      </c>
      <c r="S504" s="6"/>
      <c r="T504" s="6"/>
      <c r="U504" s="6"/>
      <c r="V504" s="6"/>
      <c r="W504" s="6"/>
      <c r="X504" s="6"/>
      <c r="Y504" s="6"/>
      <c r="Z504" s="5" cm="1">
        <f t="array" ref="Z504:AC504">polyadd(C504:F504,polymultdiv($F$11:$I$11,_xlfn.ANCHORARRAY(U503),_xlfn.ANCHORARRAY($J$3),$E$3),$E$3)</f>
        <v>7</v>
      </c>
      <c r="AA504" s="5">
        <v>1</v>
      </c>
      <c r="AB504" s="5">
        <v>9</v>
      </c>
      <c r="AC504" s="5">
        <v>-6</v>
      </c>
      <c r="AD504" s="6"/>
      <c r="AE504" s="5" cm="1">
        <f t="array" ref="AE504:AH504">polysub(H504:K504,polymultdiv(_xlfn.ANCHORARRAY(U503),$F$15:$I$15,_xlfn.ANCHORARRAY($J$3),$E$3),$E$3)</f>
        <v>30</v>
      </c>
      <c r="AF504" s="5">
        <v>3</v>
      </c>
      <c r="AG504" s="5">
        <v>-14</v>
      </c>
      <c r="AH504" s="5">
        <v>5</v>
      </c>
      <c r="AI504" s="6"/>
      <c r="AJ504" s="5" cm="1">
        <f t="array" ref="AJ504:AM504">decompose_poly(_xlfn.ANCHORARRAY(AE504),$E$3,2*Constants!$D$10,"low")</f>
        <v>10</v>
      </c>
      <c r="AK504" s="5">
        <v>3</v>
      </c>
      <c r="AL504" s="5">
        <v>7</v>
      </c>
      <c r="AM504" s="5">
        <v>5</v>
      </c>
      <c r="AO504" s="33" t="str" cm="1">
        <f t="array" ref="AO504">InfinityNorm(AJ503:AM504)&amp;"&gt;="&amp;Constants!$D$10-Constants!$D$16</f>
        <v>10&gt;=8</v>
      </c>
      <c r="AP504" s="33"/>
      <c r="AQ504" s="33"/>
      <c r="AR504" s="33"/>
      <c r="AS504" s="40"/>
      <c r="AT504" s="1"/>
      <c r="AU504" s="1"/>
      <c r="AW504" s="1"/>
      <c r="AX504" s="1"/>
      <c r="AY504" s="1"/>
    </row>
    <row r="505" spans="2:51" ht="18" customHeight="1" x14ac:dyDescent="0.3">
      <c r="AT505" s="1"/>
      <c r="AU505" s="1"/>
      <c r="AW505" s="1"/>
      <c r="AX505" s="1"/>
      <c r="AY505" s="1"/>
    </row>
    <row r="506" spans="2:51" ht="18" customHeight="1" x14ac:dyDescent="0.3">
      <c r="B506" s="33">
        <v>160</v>
      </c>
      <c r="C506" s="5" cm="1">
        <f t="array" ref="C506:F506">PRNG_rnd_poly(4,B506*2,Constants!$D$8)</f>
        <v>-8</v>
      </c>
      <c r="D506" s="5">
        <v>8</v>
      </c>
      <c r="E506" s="5">
        <v>-4</v>
      </c>
      <c r="F506" s="5">
        <v>-7</v>
      </c>
      <c r="G506" s="6"/>
      <c r="H506" s="5" cm="1">
        <f t="array" ref="H506:K507">poly_mv_mult_div($F$6:$I$6,$K$6:$N$6,$F$7:$I$7,$K$7:$N$7,C506:F506,C507:F507,_xlfn.ANCHORARRAY($J$3),$E$3)</f>
        <v>-12</v>
      </c>
      <c r="I506" s="5">
        <v>-27</v>
      </c>
      <c r="J506" s="5">
        <v>-20</v>
      </c>
      <c r="K506" s="5">
        <v>29</v>
      </c>
      <c r="L506" s="6"/>
      <c r="M506" s="5" cm="1">
        <f t="array" ref="M506:P506">decompose_poly(H506:K506,$E$3,2*Constants!$D$10,"high")</f>
        <v>2</v>
      </c>
      <c r="N506" s="5">
        <v>2</v>
      </c>
      <c r="O506" s="5">
        <v>2</v>
      </c>
      <c r="P506" s="5">
        <v>1</v>
      </c>
      <c r="Q506" s="6"/>
      <c r="R506" s="33" t="s">
        <v>14</v>
      </c>
      <c r="S506" s="33"/>
      <c r="T506" s="6"/>
      <c r="U506" s="5" cm="1">
        <f t="array" ref="U506:X506">SampleInBall(4,2,R507)</f>
        <v>-1</v>
      </c>
      <c r="V506" s="5">
        <v>0</v>
      </c>
      <c r="W506" s="5">
        <v>0</v>
      </c>
      <c r="X506" s="5">
        <v>-1</v>
      </c>
      <c r="Y506" s="6"/>
      <c r="Z506" s="5" cm="1">
        <f t="array" ref="Z506:AC506">polyadd(C506:F506,polymultdiv($F$10:$I$10,_xlfn.ANCHORARRAY(U506),_xlfn.ANCHORARRAY($J$3),$E$3),$E$3)</f>
        <v>-7</v>
      </c>
      <c r="AA506" s="5">
        <v>7</v>
      </c>
      <c r="AB506" s="5">
        <v>-4</v>
      </c>
      <c r="AC506" s="5">
        <v>-7</v>
      </c>
      <c r="AD506" s="6"/>
      <c r="AE506" s="5" cm="1">
        <f t="array" ref="AE506:AH506">polysub(H506:K506,polymultdiv(_xlfn.ANCHORARRAY(U506),$F$14:$I$14,_xlfn.ANCHORARRAY($J$3),$E$3),$E$3)</f>
        <v>-10</v>
      </c>
      <c r="AF506" s="5">
        <v>-29</v>
      </c>
      <c r="AG506" s="5">
        <v>-19</v>
      </c>
      <c r="AH506" s="5">
        <v>30</v>
      </c>
      <c r="AI506" s="6"/>
      <c r="AJ506" s="5" cm="1">
        <f t="array" ref="AJ506:AM506">decompose_poly(_xlfn.ANCHORARRAY(AE506),$E$3,2*Constants!$D$10,"low")</f>
        <v>-10</v>
      </c>
      <c r="AK506" s="5">
        <v>-8</v>
      </c>
      <c r="AL506" s="5">
        <v>2</v>
      </c>
      <c r="AM506" s="5">
        <v>10</v>
      </c>
      <c r="AO506" s="33" t="str" cm="1">
        <f t="array" ref="AO506">InfinityNorm(Z506:AC507)&amp;"&gt;="&amp;Constants!$D$8-Constants!$D$16</f>
        <v>12&gt;=11</v>
      </c>
      <c r="AP506" s="33"/>
      <c r="AQ506" s="33" t="b" cm="1">
        <f t="array" ref="AQ506">NOT(OR(InfinityNorm(Z506:AC507)&gt;=Constants!$D$8-Constants!$D$16,InfinityNorm(AJ506:AM507)&gt;=Constants!$D$10-Constants!$D$16))</f>
        <v>0</v>
      </c>
      <c r="AR506" s="33"/>
      <c r="AS506" s="40">
        <f t="shared" ref="AS506" si="158">IF(AQ506,1,0)</f>
        <v>0</v>
      </c>
      <c r="AT506" s="1"/>
      <c r="AU506" s="1"/>
      <c r="AW506" s="1"/>
      <c r="AX506" s="1"/>
      <c r="AY506" s="1"/>
    </row>
    <row r="507" spans="2:51" ht="18" customHeight="1" x14ac:dyDescent="0.3">
      <c r="B507" s="33"/>
      <c r="C507" s="5" cm="1">
        <f t="array" ref="C507:F507">PRNG_rnd_poly(4,B506*2+1,Constants!$D$8)</f>
        <v>-10</v>
      </c>
      <c r="D507" s="5">
        <v>10</v>
      </c>
      <c r="E507" s="5">
        <v>-10</v>
      </c>
      <c r="F507" s="5">
        <v>10</v>
      </c>
      <c r="G507" s="6"/>
      <c r="H507" s="5">
        <v>-9</v>
      </c>
      <c r="I507" s="5">
        <v>-8</v>
      </c>
      <c r="J507" s="5">
        <v>19</v>
      </c>
      <c r="K507" s="5">
        <v>-9</v>
      </c>
      <c r="L507" s="6"/>
      <c r="M507" s="5" cm="1">
        <f t="array" ref="M507:P507">decompose_poly(H507:K507,$E$3,2*Constants!$D$10,"high")</f>
        <v>0</v>
      </c>
      <c r="N507" s="5">
        <v>0</v>
      </c>
      <c r="O507" s="5">
        <v>1</v>
      </c>
      <c r="P507" s="5">
        <v>0</v>
      </c>
      <c r="Q507" s="6"/>
      <c r="R507" s="11" t="str" cm="1">
        <f t="array" ref="R507">mm3_hash($V$3&amp;_xlfn.TEXTJOIN(",",TRUE,M506:P507))</f>
        <v>F8933A29</v>
      </c>
      <c r="S507" s="6"/>
      <c r="T507" s="6"/>
      <c r="U507" s="6"/>
      <c r="V507" s="6"/>
      <c r="W507" s="6"/>
      <c r="X507" s="6"/>
      <c r="Y507" s="6"/>
      <c r="Z507" s="5" cm="1">
        <f t="array" ref="Z507:AC507">polyadd(C507:F507,polymultdiv($F$11:$I$11,_xlfn.ANCHORARRAY(U506),_xlfn.ANCHORARRAY($J$3),$E$3),$E$3)</f>
        <v>-9</v>
      </c>
      <c r="AA507" s="5">
        <v>10</v>
      </c>
      <c r="AB507" s="5">
        <v>-12</v>
      </c>
      <c r="AC507" s="5">
        <v>11</v>
      </c>
      <c r="AD507" s="6"/>
      <c r="AE507" s="5" cm="1">
        <f t="array" ref="AE507:AH507">polysub(H507:K507,polymultdiv(_xlfn.ANCHORARRAY(U506),$F$15:$I$15,_xlfn.ANCHORARRAY($J$3),$E$3),$E$3)</f>
        <v>-9</v>
      </c>
      <c r="AF507" s="5">
        <v>-9</v>
      </c>
      <c r="AG507" s="5">
        <v>19</v>
      </c>
      <c r="AH507" s="5">
        <v>-10</v>
      </c>
      <c r="AI507" s="6"/>
      <c r="AJ507" s="5" cm="1">
        <f t="array" ref="AJ507:AM507">decompose_poly(_xlfn.ANCHORARRAY(AE507),$E$3,2*Constants!$D$10,"low")</f>
        <v>-9</v>
      </c>
      <c r="AK507" s="5">
        <v>-9</v>
      </c>
      <c r="AL507" s="5">
        <v>-1</v>
      </c>
      <c r="AM507" s="5">
        <v>-10</v>
      </c>
      <c r="AO507" s="33" t="str" cm="1">
        <f t="array" ref="AO507">InfinityNorm(AJ506:AM507)&amp;"&gt;="&amp;Constants!$D$10-Constants!$D$16</f>
        <v>10&gt;=8</v>
      </c>
      <c r="AP507" s="33"/>
      <c r="AQ507" s="33"/>
      <c r="AR507" s="33"/>
      <c r="AS507" s="40"/>
      <c r="AT507" s="1"/>
      <c r="AU507" s="1"/>
      <c r="AW507" s="1"/>
      <c r="AX507" s="1"/>
      <c r="AY507" s="1"/>
    </row>
    <row r="508" spans="2:51" ht="18" customHeight="1" x14ac:dyDescent="0.3">
      <c r="AT508" s="1"/>
      <c r="AU508" s="1"/>
      <c r="AW508" s="1"/>
      <c r="AX508" s="1"/>
      <c r="AY508" s="1"/>
    </row>
    <row r="509" spans="2:51" ht="18" customHeight="1" x14ac:dyDescent="0.3">
      <c r="B509" s="33">
        <v>161</v>
      </c>
      <c r="C509" s="5" cm="1">
        <f t="array" ref="C509:F509">PRNG_rnd_poly(4,B509*2,Constants!$D$8)</f>
        <v>-10</v>
      </c>
      <c r="D509" s="5">
        <v>2</v>
      </c>
      <c r="E509" s="5">
        <v>9</v>
      </c>
      <c r="F509" s="5">
        <v>-10</v>
      </c>
      <c r="G509" s="6"/>
      <c r="H509" s="5" cm="1">
        <f t="array" ref="H509:K510">poly_mv_mult_div($F$6:$I$6,$K$6:$N$6,$F$7:$I$7,$K$7:$N$7,C509:F509,C510:F510,_xlfn.ANCHORARRAY($J$3),$E$3)</f>
        <v>2</v>
      </c>
      <c r="I509" s="5">
        <v>-30</v>
      </c>
      <c r="J509" s="5">
        <v>-23</v>
      </c>
      <c r="K509" s="5">
        <v>20</v>
      </c>
      <c r="L509" s="6"/>
      <c r="M509" s="5" cm="1">
        <f t="array" ref="M509:P509">decompose_poly(H509:K509,$E$3,2*Constants!$D$10,"high")</f>
        <v>0</v>
      </c>
      <c r="N509" s="5">
        <v>2</v>
      </c>
      <c r="O509" s="5">
        <v>2</v>
      </c>
      <c r="P509" s="5">
        <v>1</v>
      </c>
      <c r="Q509" s="6"/>
      <c r="R509" s="33" t="s">
        <v>14</v>
      </c>
      <c r="S509" s="33"/>
      <c r="T509" s="6"/>
      <c r="U509" s="5" cm="1">
        <f t="array" ref="U509:X509">SampleInBall(4,2,R510)</f>
        <v>0</v>
      </c>
      <c r="V509" s="5">
        <v>0</v>
      </c>
      <c r="W509" s="5">
        <v>-1</v>
      </c>
      <c r="X509" s="5">
        <v>-1</v>
      </c>
      <c r="Y509" s="6"/>
      <c r="Z509" s="5" cm="1">
        <f t="array" ref="Z509:AC509">polyadd(C509:F509,polymultdiv($F$10:$I$10,_xlfn.ANCHORARRAY(U509),_xlfn.ANCHORARRAY($J$3),$E$3),$E$3)</f>
        <v>-9</v>
      </c>
      <c r="AA509" s="5">
        <v>2</v>
      </c>
      <c r="AB509" s="5">
        <v>9</v>
      </c>
      <c r="AC509" s="5">
        <v>-11</v>
      </c>
      <c r="AD509" s="6"/>
      <c r="AE509" s="5" cm="1">
        <f t="array" ref="AE509:AH509">polysub(H509:K509,polymultdiv(_xlfn.ANCHORARRAY(U509),$F$14:$I$14,_xlfn.ANCHORARRAY($J$3),$E$3),$E$3)</f>
        <v>2</v>
      </c>
      <c r="AF509" s="5">
        <v>30</v>
      </c>
      <c r="AG509" s="5">
        <v>-22</v>
      </c>
      <c r="AH509" s="5">
        <v>20</v>
      </c>
      <c r="AI509" s="6"/>
      <c r="AJ509" s="5" cm="1">
        <f t="array" ref="AJ509:AM509">decompose_poly(_xlfn.ANCHORARRAY(AE509),$E$3,2*Constants!$D$10,"low")</f>
        <v>2</v>
      </c>
      <c r="AK509" s="5">
        <v>10</v>
      </c>
      <c r="AL509" s="5">
        <v>-1</v>
      </c>
      <c r="AM509" s="5">
        <v>0</v>
      </c>
      <c r="AO509" s="33" t="str" cm="1">
        <f t="array" ref="AO509">InfinityNorm(Z509:AC510)&amp;"&gt;="&amp;Constants!$D$8-Constants!$D$16</f>
        <v>11&gt;=11</v>
      </c>
      <c r="AP509" s="33"/>
      <c r="AQ509" s="33" t="b" cm="1">
        <f t="array" ref="AQ509">NOT(OR(InfinityNorm(Z509:AC510)&gt;=Constants!$D$8-Constants!$D$16,InfinityNorm(AJ509:AM510)&gt;=Constants!$D$10-Constants!$D$16))</f>
        <v>0</v>
      </c>
      <c r="AR509" s="33"/>
      <c r="AS509" s="40">
        <f t="shared" ref="AS509" si="159">IF(AQ509,1,0)</f>
        <v>0</v>
      </c>
      <c r="AT509" s="1"/>
      <c r="AU509" s="1"/>
      <c r="AW509" s="1"/>
      <c r="AX509" s="1"/>
      <c r="AY509" s="1"/>
    </row>
    <row r="510" spans="2:51" ht="18" customHeight="1" x14ac:dyDescent="0.3">
      <c r="B510" s="33"/>
      <c r="C510" s="5" cm="1">
        <f t="array" ref="C510:F510">PRNG_rnd_poly(4,B509*2+1,Constants!$D$8)</f>
        <v>-10</v>
      </c>
      <c r="D510" s="5">
        <v>-6</v>
      </c>
      <c r="E510" s="5">
        <v>-10</v>
      </c>
      <c r="F510" s="5">
        <v>10</v>
      </c>
      <c r="G510" s="6"/>
      <c r="H510" s="5">
        <v>2</v>
      </c>
      <c r="I510" s="5">
        <v>-7</v>
      </c>
      <c r="J510" s="5">
        <v>-26</v>
      </c>
      <c r="K510" s="5">
        <v>28</v>
      </c>
      <c r="L510" s="6"/>
      <c r="M510" s="5" cm="1">
        <f t="array" ref="M510:P510">decompose_poly(H510:K510,$E$3,2*Constants!$D$10,"high")</f>
        <v>0</v>
      </c>
      <c r="N510" s="5">
        <v>0</v>
      </c>
      <c r="O510" s="5">
        <v>2</v>
      </c>
      <c r="P510" s="5">
        <v>1</v>
      </c>
      <c r="Q510" s="6"/>
      <c r="R510" s="11" t="str" cm="1">
        <f t="array" ref="R510">mm3_hash($V$3&amp;_xlfn.TEXTJOIN(",",TRUE,M509:P510))</f>
        <v>F796D9DE</v>
      </c>
      <c r="S510" s="6"/>
      <c r="T510" s="6"/>
      <c r="U510" s="6"/>
      <c r="V510" s="6"/>
      <c r="W510" s="6"/>
      <c r="X510" s="6"/>
      <c r="Y510" s="6"/>
      <c r="Z510" s="5" cm="1">
        <f t="array" ref="Z510:AC510">polyadd(C510:F510,polymultdiv($F$11:$I$11,_xlfn.ANCHORARRAY(U509),_xlfn.ANCHORARRAY($J$3),$E$3),$E$3)</f>
        <v>-8</v>
      </c>
      <c r="AA510" s="5">
        <v>-6</v>
      </c>
      <c r="AB510" s="5">
        <v>-11</v>
      </c>
      <c r="AC510" s="5">
        <v>9</v>
      </c>
      <c r="AD510" s="6"/>
      <c r="AE510" s="5" cm="1">
        <f t="array" ref="AE510:AH510">polysub(H510:K510,polymultdiv(_xlfn.ANCHORARRAY(U509),$F$15:$I$15,_xlfn.ANCHORARRAY($J$3),$E$3),$E$3)</f>
        <v>3</v>
      </c>
      <c r="AF510" s="5">
        <v>-7</v>
      </c>
      <c r="AG510" s="5">
        <v>-27</v>
      </c>
      <c r="AH510" s="5">
        <v>26</v>
      </c>
      <c r="AI510" s="6"/>
      <c r="AJ510" s="5" cm="1">
        <f t="array" ref="AJ510:AM510">decompose_poly(_xlfn.ANCHORARRAY(AE510),$E$3,2*Constants!$D$10,"low")</f>
        <v>3</v>
      </c>
      <c r="AK510" s="5">
        <v>-7</v>
      </c>
      <c r="AL510" s="5">
        <v>-6</v>
      </c>
      <c r="AM510" s="5">
        <v>6</v>
      </c>
      <c r="AO510" s="33" t="str" cm="1">
        <f t="array" ref="AO510">InfinityNorm(AJ509:AM510)&amp;"&gt;="&amp;Constants!$D$10-Constants!$D$16</f>
        <v>10&gt;=8</v>
      </c>
      <c r="AP510" s="33"/>
      <c r="AQ510" s="33"/>
      <c r="AR510" s="33"/>
      <c r="AS510" s="40"/>
      <c r="AT510" s="1"/>
      <c r="AU510" s="1"/>
      <c r="AW510" s="1"/>
      <c r="AX510" s="1"/>
      <c r="AY510" s="1"/>
    </row>
    <row r="511" spans="2:51" ht="18" customHeight="1" x14ac:dyDescent="0.3">
      <c r="AT511" s="1"/>
      <c r="AU511" s="1"/>
      <c r="AW511" s="1"/>
      <c r="AX511" s="1"/>
      <c r="AY511" s="1"/>
    </row>
    <row r="512" spans="2:51" ht="18" customHeight="1" x14ac:dyDescent="0.3">
      <c r="B512" s="33">
        <v>162</v>
      </c>
      <c r="C512" s="5" cm="1">
        <f t="array" ref="C512:F512">PRNG_rnd_poly(4,B512*2,Constants!$D$8)</f>
        <v>-7</v>
      </c>
      <c r="D512" s="5">
        <v>2</v>
      </c>
      <c r="E512" s="5">
        <v>5</v>
      </c>
      <c r="F512" s="5">
        <v>-11</v>
      </c>
      <c r="G512" s="6"/>
      <c r="H512" s="5" cm="1">
        <f t="array" ref="H512:K513">poly_mv_mult_div($F$6:$I$6,$K$6:$N$6,$F$7:$I$7,$K$7:$N$7,C512:F512,C513:F513,_xlfn.ANCHORARRAY($J$3),$E$3)</f>
        <v>-6</v>
      </c>
      <c r="I512" s="5">
        <v>-19</v>
      </c>
      <c r="J512" s="5">
        <v>16</v>
      </c>
      <c r="K512" s="5">
        <v>28</v>
      </c>
      <c r="L512" s="6"/>
      <c r="M512" s="5" cm="1">
        <f t="array" ref="M512:P512">decompose_poly(H512:K512,$E$3,2*Constants!$D$10,"high")</f>
        <v>0</v>
      </c>
      <c r="N512" s="5">
        <v>2</v>
      </c>
      <c r="O512" s="5">
        <v>1</v>
      </c>
      <c r="P512" s="5">
        <v>1</v>
      </c>
      <c r="Q512" s="6"/>
      <c r="R512" s="33" t="s">
        <v>14</v>
      </c>
      <c r="S512" s="33"/>
      <c r="T512" s="6"/>
      <c r="U512" s="5" cm="1">
        <f t="array" ref="U512:X512">SampleInBall(4,2,R513)</f>
        <v>0</v>
      </c>
      <c r="V512" s="5">
        <v>1</v>
      </c>
      <c r="W512" s="5">
        <v>0</v>
      </c>
      <c r="X512" s="5">
        <v>1</v>
      </c>
      <c r="Y512" s="6"/>
      <c r="Z512" s="5" cm="1">
        <f t="array" ref="Z512:AC512">polyadd(C512:F512,polymultdiv($F$10:$I$10,_xlfn.ANCHORARRAY(U512),_xlfn.ANCHORARRAY($J$3),$E$3),$E$3)</f>
        <v>-8</v>
      </c>
      <c r="AA512" s="5">
        <v>2</v>
      </c>
      <c r="AB512" s="5">
        <v>6</v>
      </c>
      <c r="AC512" s="5">
        <v>-11</v>
      </c>
      <c r="AD512" s="6"/>
      <c r="AE512" s="5" cm="1">
        <f t="array" ref="AE512:AH512">polysub(H512:K512,polymultdiv(_xlfn.ANCHORARRAY(U512),$F$14:$I$14,_xlfn.ANCHORARRAY($J$3),$E$3),$E$3)</f>
        <v>-7</v>
      </c>
      <c r="AF512" s="5">
        <v>-19</v>
      </c>
      <c r="AG512" s="5">
        <v>17</v>
      </c>
      <c r="AH512" s="5">
        <v>26</v>
      </c>
      <c r="AI512" s="6"/>
      <c r="AJ512" s="5" cm="1">
        <f t="array" ref="AJ512:AM512">decompose_poly(_xlfn.ANCHORARRAY(AE512),$E$3,2*Constants!$D$10,"low")</f>
        <v>-7</v>
      </c>
      <c r="AK512" s="5">
        <v>2</v>
      </c>
      <c r="AL512" s="5">
        <v>-3</v>
      </c>
      <c r="AM512" s="5">
        <v>6</v>
      </c>
      <c r="AO512" s="33" t="str" cm="1">
        <f t="array" ref="AO512">InfinityNorm(Z512:AC513)&amp;"&gt;="&amp;Constants!$D$8-Constants!$D$16</f>
        <v>11&gt;=11</v>
      </c>
      <c r="AP512" s="33"/>
      <c r="AQ512" s="33" t="b" cm="1">
        <f t="array" ref="AQ512">NOT(OR(InfinityNorm(Z512:AC513)&gt;=Constants!$D$8-Constants!$D$16,InfinityNorm(AJ512:AM513)&gt;=Constants!$D$10-Constants!$D$16))</f>
        <v>0</v>
      </c>
      <c r="AR512" s="33"/>
      <c r="AS512" s="40">
        <f t="shared" ref="AS512" si="160">IF(AQ512,1,0)</f>
        <v>0</v>
      </c>
      <c r="AT512" s="1"/>
      <c r="AU512" s="1"/>
      <c r="AW512" s="1"/>
      <c r="AX512" s="1"/>
      <c r="AY512" s="1"/>
    </row>
    <row r="513" spans="2:51" ht="18" customHeight="1" x14ac:dyDescent="0.3">
      <c r="B513" s="33"/>
      <c r="C513" s="5" cm="1">
        <f t="array" ref="C513:F513">PRNG_rnd_poly(4,B512*2+1,Constants!$D$8)</f>
        <v>-8</v>
      </c>
      <c r="D513" s="5">
        <v>-4</v>
      </c>
      <c r="E513" s="5">
        <v>9</v>
      </c>
      <c r="F513" s="5">
        <v>6</v>
      </c>
      <c r="G513" s="6"/>
      <c r="H513" s="5">
        <v>21</v>
      </c>
      <c r="I513" s="5">
        <v>-18</v>
      </c>
      <c r="J513" s="5">
        <v>14</v>
      </c>
      <c r="K513" s="5">
        <v>-9</v>
      </c>
      <c r="L513" s="6"/>
      <c r="M513" s="5" cm="1">
        <f t="array" ref="M513:P513">decompose_poly(H513:K513,$E$3,2*Constants!$D$10,"high")</f>
        <v>1</v>
      </c>
      <c r="N513" s="5">
        <v>2</v>
      </c>
      <c r="O513" s="5">
        <v>1</v>
      </c>
      <c r="P513" s="5">
        <v>0</v>
      </c>
      <c r="Q513" s="6"/>
      <c r="R513" s="11" t="str" cm="1">
        <f t="array" ref="R513">mm3_hash($V$3&amp;_xlfn.TEXTJOIN(",",TRUE,M512:P513))</f>
        <v>0B7FE849</v>
      </c>
      <c r="S513" s="6"/>
      <c r="T513" s="6"/>
      <c r="U513" s="6"/>
      <c r="V513" s="6"/>
      <c r="W513" s="6"/>
      <c r="X513" s="6"/>
      <c r="Y513" s="6"/>
      <c r="Z513" s="5" cm="1">
        <f t="array" ref="Z513:AC513">polyadd(C513:F513,polymultdiv($F$11:$I$11,_xlfn.ANCHORARRAY(U512),_xlfn.ANCHORARRAY($J$3),$E$3),$E$3)</f>
        <v>-8</v>
      </c>
      <c r="AA513" s="5">
        <v>-5</v>
      </c>
      <c r="AB513" s="5">
        <v>11</v>
      </c>
      <c r="AC513" s="5">
        <v>7</v>
      </c>
      <c r="AD513" s="6"/>
      <c r="AE513" s="5" cm="1">
        <f t="array" ref="AE513:AH513">polysub(H513:K513,polymultdiv(_xlfn.ANCHORARRAY(U512),$F$15:$I$15,_xlfn.ANCHORARRAY($J$3),$E$3),$E$3)</f>
        <v>20</v>
      </c>
      <c r="AF513" s="5">
        <v>-17</v>
      </c>
      <c r="AG513" s="5">
        <v>15</v>
      </c>
      <c r="AH513" s="5">
        <v>-8</v>
      </c>
      <c r="AI513" s="6"/>
      <c r="AJ513" s="5" cm="1">
        <f t="array" ref="AJ513:AM513">decompose_poly(_xlfn.ANCHORARRAY(AE513),$E$3,2*Constants!$D$10,"low")</f>
        <v>0</v>
      </c>
      <c r="AK513" s="5">
        <v>4</v>
      </c>
      <c r="AL513" s="5">
        <v>-5</v>
      </c>
      <c r="AM513" s="5">
        <v>-8</v>
      </c>
      <c r="AO513" s="33" t="str" cm="1">
        <f t="array" ref="AO513">InfinityNorm(AJ512:AM513)&amp;"&gt;="&amp;Constants!$D$10-Constants!$D$16</f>
        <v>8&gt;=8</v>
      </c>
      <c r="AP513" s="33"/>
      <c r="AQ513" s="33"/>
      <c r="AR513" s="33"/>
      <c r="AS513" s="40"/>
      <c r="AT513" s="1"/>
      <c r="AU513" s="1"/>
      <c r="AW513" s="1"/>
      <c r="AX513" s="1"/>
      <c r="AY513" s="1"/>
    </row>
    <row r="514" spans="2:51" ht="18" customHeight="1" x14ac:dyDescent="0.3">
      <c r="AT514" s="1"/>
      <c r="AU514" s="1"/>
      <c r="AW514" s="1"/>
      <c r="AX514" s="1"/>
      <c r="AY514" s="1"/>
    </row>
    <row r="515" spans="2:51" ht="18" customHeight="1" x14ac:dyDescent="0.3">
      <c r="B515" s="33">
        <v>163</v>
      </c>
      <c r="C515" s="5" cm="1">
        <f t="array" ref="C515:F515">PRNG_rnd_poly(4,B515*2,Constants!$D$8)</f>
        <v>5</v>
      </c>
      <c r="D515" s="5">
        <v>-2</v>
      </c>
      <c r="E515" s="5">
        <v>8</v>
      </c>
      <c r="F515" s="5">
        <v>3</v>
      </c>
      <c r="G515" s="6"/>
      <c r="H515" s="5" cm="1">
        <f t="array" ref="H515:K516">poly_mv_mult_div($F$6:$I$6,$K$6:$N$6,$F$7:$I$7,$K$7:$N$7,C515:F515,C516:F516,_xlfn.ANCHORARRAY($J$3),$E$3)</f>
        <v>6</v>
      </c>
      <c r="I515" s="5">
        <v>-1</v>
      </c>
      <c r="J515" s="5">
        <v>28</v>
      </c>
      <c r="K515" s="5">
        <v>25</v>
      </c>
      <c r="L515" s="6"/>
      <c r="M515" s="5" cm="1">
        <f t="array" ref="M515:P515">decompose_poly(H515:K515,$E$3,2*Constants!$D$10,"high")</f>
        <v>0</v>
      </c>
      <c r="N515" s="5">
        <v>0</v>
      </c>
      <c r="O515" s="5">
        <v>1</v>
      </c>
      <c r="P515" s="5">
        <v>1</v>
      </c>
      <c r="Q515" s="6"/>
      <c r="R515" s="33" t="s">
        <v>14</v>
      </c>
      <c r="S515" s="33"/>
      <c r="T515" s="6"/>
      <c r="U515" s="5" cm="1">
        <f t="array" ref="U515:X515">SampleInBall(4,2,R516)</f>
        <v>1</v>
      </c>
      <c r="V515" s="5">
        <v>0</v>
      </c>
      <c r="W515" s="5">
        <v>-1</v>
      </c>
      <c r="X515" s="5">
        <v>0</v>
      </c>
      <c r="Y515" s="6"/>
      <c r="Z515" s="5" cm="1">
        <f t="array" ref="Z515:AC515">polyadd(C515:F515,polymultdiv($F$10:$I$10,_xlfn.ANCHORARRAY(U515),_xlfn.ANCHORARRAY($J$3),$E$3),$E$3)</f>
        <v>5</v>
      </c>
      <c r="AA515" s="5">
        <v>-1</v>
      </c>
      <c r="AB515" s="5">
        <v>8</v>
      </c>
      <c r="AC515" s="5">
        <v>2</v>
      </c>
      <c r="AD515" s="6"/>
      <c r="AE515" s="5" cm="1">
        <f t="array" ref="AE515:AH515">polysub(H515:K515,polymultdiv(_xlfn.ANCHORARRAY(U515),$F$14:$I$14,_xlfn.ANCHORARRAY($J$3),$E$3),$E$3)</f>
        <v>4</v>
      </c>
      <c r="AF515" s="5">
        <v>0</v>
      </c>
      <c r="AG515" s="5">
        <v>28</v>
      </c>
      <c r="AH515" s="5">
        <v>24</v>
      </c>
      <c r="AI515" s="6"/>
      <c r="AJ515" s="5" cm="1">
        <f t="array" ref="AJ515:AM515">decompose_poly(_xlfn.ANCHORARRAY(AE515),$E$3,2*Constants!$D$10,"low")</f>
        <v>4</v>
      </c>
      <c r="AK515" s="5">
        <v>0</v>
      </c>
      <c r="AL515" s="5">
        <v>8</v>
      </c>
      <c r="AM515" s="5">
        <v>4</v>
      </c>
      <c r="AO515" s="33" t="str" cm="1">
        <f t="array" ref="AO515">InfinityNorm(Z515:AC516)&amp;"&gt;="&amp;Constants!$D$8-Constants!$D$16</f>
        <v>13&gt;=11</v>
      </c>
      <c r="AP515" s="33"/>
      <c r="AQ515" s="33" t="b" cm="1">
        <f t="array" ref="AQ515">NOT(OR(InfinityNorm(Z515:AC516)&gt;=Constants!$D$8-Constants!$D$16,InfinityNorm(AJ515:AM516)&gt;=Constants!$D$10-Constants!$D$16))</f>
        <v>0</v>
      </c>
      <c r="AR515" s="33"/>
      <c r="AS515" s="40">
        <f t="shared" ref="AS515" si="161">IF(AQ515,1,0)</f>
        <v>0</v>
      </c>
      <c r="AT515" s="1"/>
      <c r="AU515" s="1"/>
      <c r="AW515" s="1"/>
      <c r="AX515" s="1"/>
      <c r="AY515" s="1"/>
    </row>
    <row r="516" spans="2:51" ht="18" customHeight="1" x14ac:dyDescent="0.3">
      <c r="B516" s="33"/>
      <c r="C516" s="5" cm="1">
        <f t="array" ref="C516:F516">PRNG_rnd_poly(4,B515*2+1,Constants!$D$8)</f>
        <v>-10</v>
      </c>
      <c r="D516" s="5">
        <v>10</v>
      </c>
      <c r="E516" s="5">
        <v>12</v>
      </c>
      <c r="F516" s="5">
        <v>10</v>
      </c>
      <c r="G516" s="6"/>
      <c r="H516" s="5">
        <v>-7</v>
      </c>
      <c r="I516" s="5">
        <v>-27</v>
      </c>
      <c r="J516" s="5">
        <v>-25</v>
      </c>
      <c r="K516" s="5">
        <v>-18</v>
      </c>
      <c r="L516" s="6"/>
      <c r="M516" s="5" cm="1">
        <f t="array" ref="M516:P516">decompose_poly(H516:K516,$E$3,2*Constants!$D$10,"high")</f>
        <v>0</v>
      </c>
      <c r="N516" s="5">
        <v>2</v>
      </c>
      <c r="O516" s="5">
        <v>2</v>
      </c>
      <c r="P516" s="5">
        <v>2</v>
      </c>
      <c r="Q516" s="6"/>
      <c r="R516" s="11" t="str" cm="1">
        <f t="array" ref="R516">mm3_hash($V$3&amp;_xlfn.TEXTJOIN(",",TRUE,M515:P516))</f>
        <v>77C5AF4C</v>
      </c>
      <c r="S516" s="6"/>
      <c r="T516" s="6"/>
      <c r="U516" s="6"/>
      <c r="V516" s="6"/>
      <c r="W516" s="6"/>
      <c r="X516" s="6"/>
      <c r="Y516" s="6"/>
      <c r="Z516" s="5" cm="1">
        <f t="array" ref="Z516:AC516">polyadd(C516:F516,polymultdiv($F$11:$I$11,_xlfn.ANCHORARRAY(U515),_xlfn.ANCHORARRAY($J$3),$E$3),$E$3)</f>
        <v>-9</v>
      </c>
      <c r="AA516" s="5">
        <v>10</v>
      </c>
      <c r="AB516" s="5">
        <v>13</v>
      </c>
      <c r="AC516" s="5">
        <v>8</v>
      </c>
      <c r="AD516" s="6"/>
      <c r="AE516" s="5" cm="1">
        <f t="array" ref="AE516:AH516">polysub(H516:K516,polymultdiv(_xlfn.ANCHORARRAY(U515),$F$15:$I$15,_xlfn.ANCHORARRAY($J$3),$E$3),$E$3)</f>
        <v>-6</v>
      </c>
      <c r="AF516" s="5">
        <v>-26</v>
      </c>
      <c r="AG516" s="5">
        <v>-26</v>
      </c>
      <c r="AH516" s="5">
        <v>-19</v>
      </c>
      <c r="AI516" s="6"/>
      <c r="AJ516" s="5" cm="1">
        <f t="array" ref="AJ516:AM516">decompose_poly(_xlfn.ANCHORARRAY(AE516),$E$3,2*Constants!$D$10,"low")</f>
        <v>-6</v>
      </c>
      <c r="AK516" s="5">
        <v>-5</v>
      </c>
      <c r="AL516" s="5">
        <v>-5</v>
      </c>
      <c r="AM516" s="5">
        <v>2</v>
      </c>
      <c r="AO516" s="33" t="str" cm="1">
        <f t="array" ref="AO516">InfinityNorm(AJ515:AM516)&amp;"&gt;="&amp;Constants!$D$10-Constants!$D$16</f>
        <v>8&gt;=8</v>
      </c>
      <c r="AP516" s="33"/>
      <c r="AQ516" s="33"/>
      <c r="AR516" s="33"/>
      <c r="AS516" s="40"/>
      <c r="AT516" s="1"/>
      <c r="AU516" s="1"/>
      <c r="AW516" s="1"/>
      <c r="AX516" s="1"/>
      <c r="AY516" s="1"/>
    </row>
    <row r="517" spans="2:51" ht="18" customHeight="1" x14ac:dyDescent="0.3">
      <c r="AT517" s="1"/>
      <c r="AU517" s="1"/>
      <c r="AW517" s="1"/>
      <c r="AX517" s="1"/>
      <c r="AY517" s="1"/>
    </row>
    <row r="518" spans="2:51" ht="18" customHeight="1" x14ac:dyDescent="0.3">
      <c r="B518" s="33">
        <v>164</v>
      </c>
      <c r="C518" s="5" cm="1">
        <f t="array" ref="C518:F518">PRNG_rnd_poly(4,B518*2,Constants!$D$8)</f>
        <v>-4</v>
      </c>
      <c r="D518" s="5">
        <v>-6</v>
      </c>
      <c r="E518" s="5">
        <v>-8</v>
      </c>
      <c r="F518" s="5">
        <v>12</v>
      </c>
      <c r="G518" s="6"/>
      <c r="H518" s="5" cm="1">
        <f t="array" ref="H518:K519">poly_mv_mult_div($F$6:$I$6,$K$6:$N$6,$F$7:$I$7,$K$7:$N$7,C518:F518,C519:F519,_xlfn.ANCHORARRAY($J$3),$E$3)</f>
        <v>22</v>
      </c>
      <c r="I518" s="5">
        <v>3</v>
      </c>
      <c r="J518" s="5">
        <v>29</v>
      </c>
      <c r="K518" s="5">
        <v>-30</v>
      </c>
      <c r="L518" s="6"/>
      <c r="M518" s="5" cm="1">
        <f t="array" ref="M518:P518">decompose_poly(H518:K518,$E$3,2*Constants!$D$10,"high")</f>
        <v>1</v>
      </c>
      <c r="N518" s="5">
        <v>0</v>
      </c>
      <c r="O518" s="5">
        <v>1</v>
      </c>
      <c r="P518" s="5">
        <v>2</v>
      </c>
      <c r="Q518" s="6"/>
      <c r="R518" s="33" t="s">
        <v>14</v>
      </c>
      <c r="S518" s="33"/>
      <c r="T518" s="6"/>
      <c r="U518" s="5" cm="1">
        <f t="array" ref="U518:X518">SampleInBall(4,2,R519)</f>
        <v>-1</v>
      </c>
      <c r="V518" s="5">
        <v>0</v>
      </c>
      <c r="W518" s="5">
        <v>0</v>
      </c>
      <c r="X518" s="5">
        <v>1</v>
      </c>
      <c r="Y518" s="6"/>
      <c r="Z518" s="5" cm="1">
        <f t="array" ref="Z518:AC518">polyadd(C518:F518,polymultdiv($F$10:$I$10,_xlfn.ANCHORARRAY(U518),_xlfn.ANCHORARRAY($J$3),$E$3),$E$3)</f>
        <v>-5</v>
      </c>
      <c r="AA518" s="5">
        <v>-7</v>
      </c>
      <c r="AB518" s="5">
        <v>-8</v>
      </c>
      <c r="AC518" s="5">
        <v>12</v>
      </c>
      <c r="AD518" s="6"/>
      <c r="AE518" s="5" cm="1">
        <f t="array" ref="AE518:AH518">polysub(H518:K518,polymultdiv(_xlfn.ANCHORARRAY(U518),$F$14:$I$14,_xlfn.ANCHORARRAY($J$3),$E$3),$E$3)</f>
        <v>22</v>
      </c>
      <c r="AF518" s="5">
        <v>3</v>
      </c>
      <c r="AG518" s="5">
        <v>30</v>
      </c>
      <c r="AH518" s="5">
        <v>30</v>
      </c>
      <c r="AI518" s="6"/>
      <c r="AJ518" s="5" cm="1">
        <f t="array" ref="AJ518:AM518">decompose_poly(_xlfn.ANCHORARRAY(AE518),$E$3,2*Constants!$D$10,"low")</f>
        <v>2</v>
      </c>
      <c r="AK518" s="5">
        <v>3</v>
      </c>
      <c r="AL518" s="5">
        <v>10</v>
      </c>
      <c r="AM518" s="5">
        <v>10</v>
      </c>
      <c r="AO518" s="33" t="str" cm="1">
        <f t="array" ref="AO518">InfinityNorm(Z518:AC519)&amp;"&gt;="&amp;Constants!$D$8-Constants!$D$16</f>
        <v>12&gt;=11</v>
      </c>
      <c r="AP518" s="33"/>
      <c r="AQ518" s="33" t="b" cm="1">
        <f t="array" ref="AQ518">NOT(OR(InfinityNorm(Z518:AC519)&gt;=Constants!$D$8-Constants!$D$16,InfinityNorm(AJ518:AM519)&gt;=Constants!$D$10-Constants!$D$16))</f>
        <v>0</v>
      </c>
      <c r="AR518" s="33"/>
      <c r="AS518" s="40">
        <f t="shared" ref="AS518" si="162">IF(AQ518,1,0)</f>
        <v>0</v>
      </c>
      <c r="AT518" s="1"/>
      <c r="AU518" s="1"/>
      <c r="AW518" s="1"/>
      <c r="AX518" s="1"/>
      <c r="AY518" s="1"/>
    </row>
    <row r="519" spans="2:51" ht="18" customHeight="1" x14ac:dyDescent="0.3">
      <c r="B519" s="33"/>
      <c r="C519" s="5" cm="1">
        <f t="array" ref="C519:F519">PRNG_rnd_poly(4,B518*2+1,Constants!$D$8)</f>
        <v>-3</v>
      </c>
      <c r="D519" s="5">
        <v>9</v>
      </c>
      <c r="E519" s="5">
        <v>0</v>
      </c>
      <c r="F519" s="5">
        <v>-6</v>
      </c>
      <c r="G519" s="6"/>
      <c r="H519" s="5">
        <v>-29</v>
      </c>
      <c r="I519" s="5">
        <v>10</v>
      </c>
      <c r="J519" s="5">
        <v>-7</v>
      </c>
      <c r="K519" s="5">
        <v>-11</v>
      </c>
      <c r="L519" s="6"/>
      <c r="M519" s="5" cm="1">
        <f t="array" ref="M519:P519">decompose_poly(H519:K519,$E$3,2*Constants!$D$10,"high")</f>
        <v>2</v>
      </c>
      <c r="N519" s="5">
        <v>0</v>
      </c>
      <c r="O519" s="5">
        <v>0</v>
      </c>
      <c r="P519" s="5">
        <v>2</v>
      </c>
      <c r="Q519" s="6"/>
      <c r="R519" s="11" t="str" cm="1">
        <f t="array" ref="R519">mm3_hash($V$3&amp;_xlfn.TEXTJOIN(",",TRUE,M518:P519))</f>
        <v>C671349E</v>
      </c>
      <c r="S519" s="6"/>
      <c r="T519" s="6"/>
      <c r="U519" s="6"/>
      <c r="V519" s="6"/>
      <c r="W519" s="6"/>
      <c r="X519" s="6"/>
      <c r="Y519" s="6"/>
      <c r="Z519" s="5" cm="1">
        <f t="array" ref="Z519:AC519">polyadd(C519:F519,polymultdiv($F$11:$I$11,_xlfn.ANCHORARRAY(U518),_xlfn.ANCHORARRAY($J$3),$E$3),$E$3)</f>
        <v>-4</v>
      </c>
      <c r="AA519" s="5">
        <v>7</v>
      </c>
      <c r="AB519" s="5">
        <v>0</v>
      </c>
      <c r="AC519" s="5">
        <v>-5</v>
      </c>
      <c r="AD519" s="6"/>
      <c r="AE519" s="5" cm="1">
        <f t="array" ref="AE519:AH519">polysub(H519:K519,polymultdiv(_xlfn.ANCHORARRAY(U518),$F$15:$I$15,_xlfn.ANCHORARRAY($J$3),$E$3),$E$3)</f>
        <v>30</v>
      </c>
      <c r="AF519" s="5">
        <v>9</v>
      </c>
      <c r="AG519" s="5">
        <v>-7</v>
      </c>
      <c r="AH519" s="5">
        <v>-10</v>
      </c>
      <c r="AI519" s="6"/>
      <c r="AJ519" s="5" cm="1">
        <f t="array" ref="AJ519:AM519">decompose_poly(_xlfn.ANCHORARRAY(AE519),$E$3,2*Constants!$D$10,"low")</f>
        <v>10</v>
      </c>
      <c r="AK519" s="5">
        <v>9</v>
      </c>
      <c r="AL519" s="5">
        <v>-7</v>
      </c>
      <c r="AM519" s="5">
        <v>-10</v>
      </c>
      <c r="AO519" s="33" t="str" cm="1">
        <f t="array" ref="AO519">InfinityNorm(AJ518:AM519)&amp;"&gt;="&amp;Constants!$D$10-Constants!$D$16</f>
        <v>10&gt;=8</v>
      </c>
      <c r="AP519" s="33"/>
      <c r="AQ519" s="33"/>
      <c r="AR519" s="33"/>
      <c r="AS519" s="40"/>
      <c r="AT519" s="1"/>
      <c r="AU519" s="1"/>
      <c r="AW519" s="1"/>
      <c r="AX519" s="1"/>
      <c r="AY519" s="1"/>
    </row>
    <row r="520" spans="2:51" ht="18" customHeight="1" x14ac:dyDescent="0.3">
      <c r="AT520" s="1"/>
      <c r="AU520" s="1"/>
      <c r="AW520" s="1"/>
      <c r="AX520" s="1"/>
      <c r="AY520" s="1"/>
    </row>
    <row r="521" spans="2:51" ht="18" customHeight="1" x14ac:dyDescent="0.3">
      <c r="B521" s="33">
        <v>165</v>
      </c>
      <c r="C521" s="5" cm="1">
        <f t="array" ref="C521:F521">PRNG_rnd_poly(4,B521*2,Constants!$D$8)</f>
        <v>10</v>
      </c>
      <c r="D521" s="5">
        <v>10</v>
      </c>
      <c r="E521" s="5">
        <v>-8</v>
      </c>
      <c r="F521" s="5">
        <v>-5</v>
      </c>
      <c r="G521" s="6"/>
      <c r="H521" s="5" cm="1">
        <f t="array" ref="H521:K522">poly_mv_mult_div($F$6:$I$6,$K$6:$N$6,$F$7:$I$7,$K$7:$N$7,C521:F521,C522:F522,_xlfn.ANCHORARRAY($J$3),$E$3)</f>
        <v>23</v>
      </c>
      <c r="I521" s="5">
        <v>18</v>
      </c>
      <c r="J521" s="5">
        <v>7</v>
      </c>
      <c r="K521" s="5">
        <v>13</v>
      </c>
      <c r="L521" s="6"/>
      <c r="M521" s="5" cm="1">
        <f t="array" ref="M521:P521">decompose_poly(H521:K521,$E$3,2*Constants!$D$10,"high")</f>
        <v>1</v>
      </c>
      <c r="N521" s="5">
        <v>1</v>
      </c>
      <c r="O521" s="5">
        <v>0</v>
      </c>
      <c r="P521" s="5">
        <v>1</v>
      </c>
      <c r="Q521" s="6"/>
      <c r="R521" s="33" t="s">
        <v>14</v>
      </c>
      <c r="S521" s="33"/>
      <c r="T521" s="6"/>
      <c r="U521" s="5" cm="1">
        <f t="array" ref="U521:X521">SampleInBall(4,2,R522)</f>
        <v>1</v>
      </c>
      <c r="V521" s="5">
        <v>-1</v>
      </c>
      <c r="W521" s="5">
        <v>0</v>
      </c>
      <c r="X521" s="5">
        <v>0</v>
      </c>
      <c r="Y521" s="6"/>
      <c r="Z521" s="5" cm="1">
        <f t="array" ref="Z521:AC521">polyadd(C521:F521,polymultdiv($F$10:$I$10,_xlfn.ANCHORARRAY(U521),_xlfn.ANCHORARRAY($J$3),$E$3),$E$3)</f>
        <v>10</v>
      </c>
      <c r="AA521" s="5">
        <v>11</v>
      </c>
      <c r="AB521" s="5">
        <v>-9</v>
      </c>
      <c r="AC521" s="5">
        <v>-5</v>
      </c>
      <c r="AD521" s="6"/>
      <c r="AE521" s="5" cm="1">
        <f t="array" ref="AE521:AH521">polysub(H521:K521,polymultdiv(_xlfn.ANCHORARRAY(U521),$F$14:$I$14,_xlfn.ANCHORARRAY($J$3),$E$3),$E$3)</f>
        <v>22</v>
      </c>
      <c r="AF521" s="5">
        <v>20</v>
      </c>
      <c r="AG521" s="5">
        <v>5</v>
      </c>
      <c r="AH521" s="5">
        <v>14</v>
      </c>
      <c r="AI521" s="6"/>
      <c r="AJ521" s="5" cm="1">
        <f t="array" ref="AJ521:AM521">decompose_poly(_xlfn.ANCHORARRAY(AE521),$E$3,2*Constants!$D$10,"low")</f>
        <v>2</v>
      </c>
      <c r="AK521" s="5">
        <v>0</v>
      </c>
      <c r="AL521" s="5">
        <v>5</v>
      </c>
      <c r="AM521" s="5">
        <v>-6</v>
      </c>
      <c r="AO521" s="33" t="str" cm="1">
        <f t="array" ref="AO521">InfinityNorm(Z521:AC522)&amp;"&gt;="&amp;Constants!$D$8-Constants!$D$16</f>
        <v>11&gt;=11</v>
      </c>
      <c r="AP521" s="33"/>
      <c r="AQ521" s="33" t="b" cm="1">
        <f t="array" ref="AQ521">NOT(OR(InfinityNorm(Z521:AC522)&gt;=Constants!$D$8-Constants!$D$16,InfinityNorm(AJ521:AM522)&gt;=Constants!$D$10-Constants!$D$16))</f>
        <v>0</v>
      </c>
      <c r="AR521" s="33"/>
      <c r="AS521" s="40">
        <f t="shared" ref="AS521" si="163">IF(AQ521,1,0)</f>
        <v>0</v>
      </c>
      <c r="AT521" s="1"/>
      <c r="AU521" s="1"/>
      <c r="AW521" s="1"/>
      <c r="AX521" s="1"/>
      <c r="AY521" s="1"/>
    </row>
    <row r="522" spans="2:51" ht="18" customHeight="1" x14ac:dyDescent="0.3">
      <c r="B522" s="33"/>
      <c r="C522" s="5" cm="1">
        <f t="array" ref="C522:F522">PRNG_rnd_poly(4,B521*2+1,Constants!$D$8)</f>
        <v>-2</v>
      </c>
      <c r="D522" s="5">
        <v>-6</v>
      </c>
      <c r="E522" s="5">
        <v>-10</v>
      </c>
      <c r="F522" s="5">
        <v>-8</v>
      </c>
      <c r="G522" s="6"/>
      <c r="H522" s="5">
        <v>28</v>
      </c>
      <c r="I522" s="5">
        <v>16</v>
      </c>
      <c r="J522" s="5">
        <v>6</v>
      </c>
      <c r="K522" s="5">
        <v>30</v>
      </c>
      <c r="L522" s="6"/>
      <c r="M522" s="5" cm="1">
        <f t="array" ref="M522:P522">decompose_poly(H522:K522,$E$3,2*Constants!$D$10,"high")</f>
        <v>1</v>
      </c>
      <c r="N522" s="5">
        <v>1</v>
      </c>
      <c r="O522" s="5">
        <v>0</v>
      </c>
      <c r="P522" s="5">
        <v>1</v>
      </c>
      <c r="Q522" s="6"/>
      <c r="R522" s="11" t="str" cm="1">
        <f t="array" ref="R522">mm3_hash($V$3&amp;_xlfn.TEXTJOIN(",",TRUE,M521:P522))</f>
        <v>EFE7633C</v>
      </c>
      <c r="S522" s="6"/>
      <c r="T522" s="6"/>
      <c r="U522" s="6"/>
      <c r="V522" s="6"/>
      <c r="W522" s="6"/>
      <c r="X522" s="6"/>
      <c r="Y522" s="6"/>
      <c r="Z522" s="5" cm="1">
        <f t="array" ref="Z522:AC522">polyadd(C522:F522,polymultdiv($F$11:$I$11,_xlfn.ANCHORARRAY(U521),_xlfn.ANCHORARRAY($J$3),$E$3),$E$3)</f>
        <v>-3</v>
      </c>
      <c r="AA522" s="5">
        <v>-5</v>
      </c>
      <c r="AB522" s="5">
        <v>-10</v>
      </c>
      <c r="AC522" s="5">
        <v>-10</v>
      </c>
      <c r="AD522" s="6"/>
      <c r="AE522" s="5" cm="1">
        <f t="array" ref="AE522:AH522">polysub(H522:K522,polymultdiv(_xlfn.ANCHORARRAY(U521),$F$15:$I$15,_xlfn.ANCHORARRAY($J$3),$E$3),$E$3)</f>
        <v>29</v>
      </c>
      <c r="AF522" s="5">
        <v>16</v>
      </c>
      <c r="AG522" s="5">
        <v>5</v>
      </c>
      <c r="AH522" s="5">
        <v>30</v>
      </c>
      <c r="AI522" s="6"/>
      <c r="AJ522" s="5" cm="1">
        <f t="array" ref="AJ522:AM522">decompose_poly(_xlfn.ANCHORARRAY(AE522),$E$3,2*Constants!$D$10,"low")</f>
        <v>9</v>
      </c>
      <c r="AK522" s="5">
        <v>-4</v>
      </c>
      <c r="AL522" s="5">
        <v>5</v>
      </c>
      <c r="AM522" s="5">
        <v>10</v>
      </c>
      <c r="AO522" s="33" t="str" cm="1">
        <f t="array" ref="AO522">InfinityNorm(AJ521:AM522)&amp;"&gt;="&amp;Constants!$D$10-Constants!$D$16</f>
        <v>10&gt;=8</v>
      </c>
      <c r="AP522" s="33"/>
      <c r="AQ522" s="33"/>
      <c r="AR522" s="33"/>
      <c r="AS522" s="40"/>
      <c r="AT522" s="1"/>
      <c r="AU522" s="1"/>
      <c r="AW522" s="1"/>
      <c r="AX522" s="1"/>
      <c r="AY522" s="1"/>
    </row>
    <row r="523" spans="2:51" ht="18" customHeight="1" x14ac:dyDescent="0.3">
      <c r="AT523" s="1"/>
      <c r="AU523" s="1"/>
      <c r="AW523" s="1"/>
      <c r="AX523" s="1"/>
      <c r="AY523" s="1"/>
    </row>
    <row r="524" spans="2:51" ht="18" customHeight="1" x14ac:dyDescent="0.3">
      <c r="B524" s="33">
        <v>166</v>
      </c>
      <c r="C524" s="5" cm="1">
        <f t="array" ref="C524:F524">PRNG_rnd_poly(4,B524*2,Constants!$D$8)</f>
        <v>11</v>
      </c>
      <c r="D524" s="5">
        <v>-3</v>
      </c>
      <c r="E524" s="5">
        <v>4</v>
      </c>
      <c r="F524" s="5">
        <v>10</v>
      </c>
      <c r="G524" s="6"/>
      <c r="H524" s="5" cm="1">
        <f t="array" ref="H524:K525">poly_mv_mult_div($F$6:$I$6,$K$6:$N$6,$F$7:$I$7,$K$7:$N$7,C524:F524,C525:F525,_xlfn.ANCHORARRAY($J$3),$E$3)</f>
        <v>18</v>
      </c>
      <c r="I524" s="5">
        <v>26</v>
      </c>
      <c r="J524" s="5">
        <v>7</v>
      </c>
      <c r="K524" s="5">
        <v>9</v>
      </c>
      <c r="L524" s="6"/>
      <c r="M524" s="5" cm="1">
        <f t="array" ref="M524:P524">decompose_poly(H524:K524,$E$3,2*Constants!$D$10,"high")</f>
        <v>1</v>
      </c>
      <c r="N524" s="5">
        <v>1</v>
      </c>
      <c r="O524" s="5">
        <v>0</v>
      </c>
      <c r="P524" s="5">
        <v>0</v>
      </c>
      <c r="Q524" s="6"/>
      <c r="R524" s="33" t="s">
        <v>14</v>
      </c>
      <c r="S524" s="33"/>
      <c r="T524" s="6"/>
      <c r="U524" s="5" cm="1">
        <f t="array" ref="U524:X524">SampleInBall(4,2,R525)</f>
        <v>-1</v>
      </c>
      <c r="V524" s="5">
        <v>0</v>
      </c>
      <c r="W524" s="5">
        <v>0</v>
      </c>
      <c r="X524" s="5">
        <v>1</v>
      </c>
      <c r="Y524" s="6"/>
      <c r="Z524" s="5" cm="1">
        <f t="array" ref="Z524:AC524">polyadd(C524:F524,polymultdiv($F$10:$I$10,_xlfn.ANCHORARRAY(U524),_xlfn.ANCHORARRAY($J$3),$E$3),$E$3)</f>
        <v>10</v>
      </c>
      <c r="AA524" s="5">
        <v>-4</v>
      </c>
      <c r="AB524" s="5">
        <v>4</v>
      </c>
      <c r="AC524" s="5">
        <v>10</v>
      </c>
      <c r="AD524" s="6"/>
      <c r="AE524" s="5" cm="1">
        <f t="array" ref="AE524:AH524">polysub(H524:K524,polymultdiv(_xlfn.ANCHORARRAY(U524),$F$14:$I$14,_xlfn.ANCHORARRAY($J$3),$E$3),$E$3)</f>
        <v>18</v>
      </c>
      <c r="AF524" s="5">
        <v>26</v>
      </c>
      <c r="AG524" s="5">
        <v>8</v>
      </c>
      <c r="AH524" s="5">
        <v>8</v>
      </c>
      <c r="AI524" s="6"/>
      <c r="AJ524" s="5" cm="1">
        <f t="array" ref="AJ524:AM524">decompose_poly(_xlfn.ANCHORARRAY(AE524),$E$3,2*Constants!$D$10,"low")</f>
        <v>-2</v>
      </c>
      <c r="AK524" s="5">
        <v>6</v>
      </c>
      <c r="AL524" s="5">
        <v>8</v>
      </c>
      <c r="AM524" s="5">
        <v>8</v>
      </c>
      <c r="AO524" s="33" t="str" cm="1">
        <f t="array" ref="AO524">InfinityNorm(Z524:AC525)&amp;"&gt;="&amp;Constants!$D$8-Constants!$D$16</f>
        <v>10&gt;=11</v>
      </c>
      <c r="AP524" s="33"/>
      <c r="AQ524" s="33" t="b" cm="1">
        <f t="array" ref="AQ524">NOT(OR(InfinityNorm(Z524:AC525)&gt;=Constants!$D$8-Constants!$D$16,InfinityNorm(AJ524:AM525)&gt;=Constants!$D$10-Constants!$D$16))</f>
        <v>0</v>
      </c>
      <c r="AR524" s="33"/>
      <c r="AS524" s="40">
        <f t="shared" ref="AS524" si="164">IF(AQ524,1,0)</f>
        <v>0</v>
      </c>
      <c r="AT524" s="1"/>
      <c r="AU524" s="1"/>
      <c r="AW524" s="1"/>
      <c r="AX524" s="1"/>
      <c r="AY524" s="1"/>
    </row>
    <row r="525" spans="2:51" ht="18" customHeight="1" x14ac:dyDescent="0.3">
      <c r="B525" s="33"/>
      <c r="C525" s="5" cm="1">
        <f t="array" ref="C525:F525">PRNG_rnd_poly(4,B524*2+1,Constants!$D$8)</f>
        <v>-7</v>
      </c>
      <c r="D525" s="5">
        <v>-2</v>
      </c>
      <c r="E525" s="5">
        <v>1</v>
      </c>
      <c r="F525" s="5">
        <v>7</v>
      </c>
      <c r="G525" s="6"/>
      <c r="H525" s="5">
        <v>16</v>
      </c>
      <c r="I525" s="5">
        <v>14</v>
      </c>
      <c r="J525" s="5">
        <v>16</v>
      </c>
      <c r="K525" s="5">
        <v>-3</v>
      </c>
      <c r="L525" s="6"/>
      <c r="M525" s="5" cm="1">
        <f t="array" ref="M525:P525">decompose_poly(H525:K525,$E$3,2*Constants!$D$10,"high")</f>
        <v>1</v>
      </c>
      <c r="N525" s="5">
        <v>1</v>
      </c>
      <c r="O525" s="5">
        <v>1</v>
      </c>
      <c r="P525" s="5">
        <v>0</v>
      </c>
      <c r="Q525" s="6"/>
      <c r="R525" s="11" t="str" cm="1">
        <f t="array" ref="R525">mm3_hash($V$3&amp;_xlfn.TEXTJOIN(",",TRUE,M524:P525))</f>
        <v>7B2AA896</v>
      </c>
      <c r="S525" s="6"/>
      <c r="T525" s="6"/>
      <c r="U525" s="6"/>
      <c r="V525" s="6"/>
      <c r="W525" s="6"/>
      <c r="X525" s="6"/>
      <c r="Y525" s="6"/>
      <c r="Z525" s="5" cm="1">
        <f t="array" ref="Z525:AC525">polyadd(C525:F525,polymultdiv($F$11:$I$11,_xlfn.ANCHORARRAY(U524),_xlfn.ANCHORARRAY($J$3),$E$3),$E$3)</f>
        <v>-8</v>
      </c>
      <c r="AA525" s="5">
        <v>-4</v>
      </c>
      <c r="AB525" s="5">
        <v>1</v>
      </c>
      <c r="AC525" s="5">
        <v>8</v>
      </c>
      <c r="AD525" s="6"/>
      <c r="AE525" s="5" cm="1">
        <f t="array" ref="AE525:AH525">polysub(H525:K525,polymultdiv(_xlfn.ANCHORARRAY(U524),$F$15:$I$15,_xlfn.ANCHORARRAY($J$3),$E$3),$E$3)</f>
        <v>14</v>
      </c>
      <c r="AF525" s="5">
        <v>13</v>
      </c>
      <c r="AG525" s="5">
        <v>16</v>
      </c>
      <c r="AH525" s="5">
        <v>-2</v>
      </c>
      <c r="AI525" s="6"/>
      <c r="AJ525" s="5" cm="1">
        <f t="array" ref="AJ525:AM525">decompose_poly(_xlfn.ANCHORARRAY(AE525),$E$3,2*Constants!$D$10,"low")</f>
        <v>-6</v>
      </c>
      <c r="AK525" s="5">
        <v>-7</v>
      </c>
      <c r="AL525" s="5">
        <v>-4</v>
      </c>
      <c r="AM525" s="5">
        <v>-2</v>
      </c>
      <c r="AO525" s="33" t="str" cm="1">
        <f t="array" ref="AO525">InfinityNorm(AJ524:AM525)&amp;"&gt;="&amp;Constants!$D$10-Constants!$D$16</f>
        <v>8&gt;=8</v>
      </c>
      <c r="AP525" s="33"/>
      <c r="AQ525" s="33"/>
      <c r="AR525" s="33"/>
      <c r="AS525" s="40"/>
      <c r="AT525" s="1"/>
      <c r="AU525" s="1"/>
      <c r="AW525" s="1"/>
      <c r="AX525" s="1"/>
      <c r="AY525" s="1"/>
    </row>
    <row r="526" spans="2:51" ht="18" customHeight="1" x14ac:dyDescent="0.3">
      <c r="AT526" s="1"/>
      <c r="AU526" s="1"/>
      <c r="AW526" s="1"/>
      <c r="AX526" s="1"/>
      <c r="AY526" s="1"/>
    </row>
    <row r="527" spans="2:51" ht="18" customHeight="1" x14ac:dyDescent="0.3">
      <c r="B527" s="33">
        <v>167</v>
      </c>
      <c r="C527" s="5" cm="1">
        <f t="array" ref="C527:F527">PRNG_rnd_poly(4,B527*2,Constants!$D$8)</f>
        <v>-9</v>
      </c>
      <c r="D527" s="5">
        <v>10</v>
      </c>
      <c r="E527" s="5">
        <v>9</v>
      </c>
      <c r="F527" s="5">
        <v>-12</v>
      </c>
      <c r="G527" s="6"/>
      <c r="H527" s="5" cm="1">
        <f t="array" ref="H527:K528">poly_mv_mult_div($F$6:$I$6,$K$6:$N$6,$F$7:$I$7,$K$7:$N$7,C527:F527,C528:F528,_xlfn.ANCHORARRAY($J$3),$E$3)</f>
        <v>1</v>
      </c>
      <c r="I527" s="5">
        <v>2</v>
      </c>
      <c r="J527" s="5">
        <v>-11</v>
      </c>
      <c r="K527" s="5">
        <v>-24</v>
      </c>
      <c r="L527" s="6"/>
      <c r="M527" s="5" cm="1">
        <f t="array" ref="M527:P527">decompose_poly(H527:K527,$E$3,2*Constants!$D$10,"high")</f>
        <v>0</v>
      </c>
      <c r="N527" s="5">
        <v>0</v>
      </c>
      <c r="O527" s="5">
        <v>2</v>
      </c>
      <c r="P527" s="5">
        <v>2</v>
      </c>
      <c r="Q527" s="6"/>
      <c r="R527" s="33" t="s">
        <v>14</v>
      </c>
      <c r="S527" s="33"/>
      <c r="T527" s="6"/>
      <c r="U527" s="5" cm="1">
        <f t="array" ref="U527:X527">SampleInBall(4,2,R528)</f>
        <v>-1</v>
      </c>
      <c r="V527" s="5">
        <v>0</v>
      </c>
      <c r="W527" s="5">
        <v>0</v>
      </c>
      <c r="X527" s="5">
        <v>1</v>
      </c>
      <c r="Y527" s="6"/>
      <c r="Z527" s="5" cm="1">
        <f t="array" ref="Z527:AC527">polyadd(C527:F527,polymultdiv($F$10:$I$10,_xlfn.ANCHORARRAY(U527),_xlfn.ANCHORARRAY($J$3),$E$3),$E$3)</f>
        <v>-10</v>
      </c>
      <c r="AA527" s="5">
        <v>9</v>
      </c>
      <c r="AB527" s="5">
        <v>9</v>
      </c>
      <c r="AC527" s="5">
        <v>-12</v>
      </c>
      <c r="AD527" s="6"/>
      <c r="AE527" s="5" cm="1">
        <f t="array" ref="AE527:AH527">polysub(H527:K527,polymultdiv(_xlfn.ANCHORARRAY(U527),$F$14:$I$14,_xlfn.ANCHORARRAY($J$3),$E$3),$E$3)</f>
        <v>1</v>
      </c>
      <c r="AF527" s="5">
        <v>2</v>
      </c>
      <c r="AG527" s="5">
        <v>-10</v>
      </c>
      <c r="AH527" s="5">
        <v>-25</v>
      </c>
      <c r="AI527" s="6"/>
      <c r="AJ527" s="5" cm="1">
        <f t="array" ref="AJ527:AM527">decompose_poly(_xlfn.ANCHORARRAY(AE527),$E$3,2*Constants!$D$10,"low")</f>
        <v>1</v>
      </c>
      <c r="AK527" s="5">
        <v>2</v>
      </c>
      <c r="AL527" s="5">
        <v>-10</v>
      </c>
      <c r="AM527" s="5">
        <v>-4</v>
      </c>
      <c r="AO527" s="33" t="str" cm="1">
        <f t="array" ref="AO527">InfinityNorm(Z527:AC528)&amp;"&gt;="&amp;Constants!$D$8-Constants!$D$16</f>
        <v>12&gt;=11</v>
      </c>
      <c r="AP527" s="33"/>
      <c r="AQ527" s="33" t="b" cm="1">
        <f t="array" ref="AQ527">NOT(OR(InfinityNorm(Z527:AC528)&gt;=Constants!$D$8-Constants!$D$16,InfinityNorm(AJ527:AM528)&gt;=Constants!$D$10-Constants!$D$16))</f>
        <v>0</v>
      </c>
      <c r="AR527" s="33"/>
      <c r="AS527" s="40">
        <f t="shared" ref="AS527" si="165">IF(AQ527,1,0)</f>
        <v>0</v>
      </c>
      <c r="AT527" s="1"/>
      <c r="AU527" s="1"/>
      <c r="AW527" s="1"/>
      <c r="AX527" s="1"/>
      <c r="AY527" s="1"/>
    </row>
    <row r="528" spans="2:51" ht="18" customHeight="1" x14ac:dyDescent="0.3">
      <c r="B528" s="33"/>
      <c r="C528" s="5" cm="1">
        <f t="array" ref="C528:F528">PRNG_rnd_poly(4,B527*2+1,Constants!$D$8)</f>
        <v>-8</v>
      </c>
      <c r="D528" s="5">
        <v>11</v>
      </c>
      <c r="E528" s="5">
        <v>12</v>
      </c>
      <c r="F528" s="5">
        <v>-3</v>
      </c>
      <c r="G528" s="6"/>
      <c r="H528" s="5">
        <v>-25</v>
      </c>
      <c r="I528" s="5">
        <v>3</v>
      </c>
      <c r="J528" s="5">
        <v>-22</v>
      </c>
      <c r="K528" s="5">
        <v>19</v>
      </c>
      <c r="L528" s="6"/>
      <c r="M528" s="5" cm="1">
        <f t="array" ref="M528:P528">decompose_poly(H528:K528,$E$3,2*Constants!$D$10,"high")</f>
        <v>2</v>
      </c>
      <c r="N528" s="5">
        <v>0</v>
      </c>
      <c r="O528" s="5">
        <v>2</v>
      </c>
      <c r="P528" s="5">
        <v>1</v>
      </c>
      <c r="Q528" s="6"/>
      <c r="R528" s="11" t="str" cm="1">
        <f t="array" ref="R528">mm3_hash($V$3&amp;_xlfn.TEXTJOIN(",",TRUE,M527:P528))</f>
        <v>07C0E71D</v>
      </c>
      <c r="S528" s="6"/>
      <c r="T528" s="6"/>
      <c r="U528" s="6"/>
      <c r="V528" s="6"/>
      <c r="W528" s="6"/>
      <c r="X528" s="6"/>
      <c r="Y528" s="6"/>
      <c r="Z528" s="5" cm="1">
        <f t="array" ref="Z528:AC528">polyadd(C528:F528,polymultdiv($F$11:$I$11,_xlfn.ANCHORARRAY(U527),_xlfn.ANCHORARRAY($J$3),$E$3),$E$3)</f>
        <v>-9</v>
      </c>
      <c r="AA528" s="5">
        <v>9</v>
      </c>
      <c r="AB528" s="5">
        <v>12</v>
      </c>
      <c r="AC528" s="5">
        <v>-2</v>
      </c>
      <c r="AD528" s="6"/>
      <c r="AE528" s="5" cm="1">
        <f t="array" ref="AE528:AH528">polysub(H528:K528,polymultdiv(_xlfn.ANCHORARRAY(U527),$F$15:$I$15,_xlfn.ANCHORARRAY($J$3),$E$3),$E$3)</f>
        <v>-27</v>
      </c>
      <c r="AF528" s="5">
        <v>2</v>
      </c>
      <c r="AG528" s="5">
        <v>-22</v>
      </c>
      <c r="AH528" s="5">
        <v>20</v>
      </c>
      <c r="AI528" s="6"/>
      <c r="AJ528" s="5" cm="1">
        <f t="array" ref="AJ528:AM528">decompose_poly(_xlfn.ANCHORARRAY(AE528),$E$3,2*Constants!$D$10,"low")</f>
        <v>-6</v>
      </c>
      <c r="AK528" s="5">
        <v>2</v>
      </c>
      <c r="AL528" s="5">
        <v>-1</v>
      </c>
      <c r="AM528" s="5">
        <v>0</v>
      </c>
      <c r="AO528" s="33" t="str" cm="1">
        <f t="array" ref="AO528">InfinityNorm(AJ527:AM528)&amp;"&gt;="&amp;Constants!$D$10-Constants!$D$16</f>
        <v>10&gt;=8</v>
      </c>
      <c r="AP528" s="33"/>
      <c r="AQ528" s="33"/>
      <c r="AR528" s="33"/>
      <c r="AS528" s="40"/>
      <c r="AT528" s="1"/>
      <c r="AU528" s="1"/>
      <c r="AW528" s="1"/>
      <c r="AX528" s="1"/>
      <c r="AY528" s="1"/>
    </row>
    <row r="529" spans="2:51" ht="18" customHeight="1" x14ac:dyDescent="0.3">
      <c r="AT529" s="1"/>
      <c r="AU529" s="1"/>
      <c r="AW529" s="1"/>
      <c r="AX529" s="1"/>
      <c r="AY529" s="1"/>
    </row>
    <row r="530" spans="2:51" ht="18" customHeight="1" x14ac:dyDescent="0.3">
      <c r="B530" s="33">
        <v>168</v>
      </c>
      <c r="C530" s="5" cm="1">
        <f t="array" ref="C530:F530">PRNG_rnd_poly(4,B530*2,Constants!$D$8)</f>
        <v>-1</v>
      </c>
      <c r="D530" s="5">
        <v>-9</v>
      </c>
      <c r="E530" s="5">
        <v>-7</v>
      </c>
      <c r="F530" s="5">
        <v>9</v>
      </c>
      <c r="G530" s="6"/>
      <c r="H530" s="5" cm="1">
        <f t="array" ref="H530:K531">poly_mv_mult_div($F$6:$I$6,$K$6:$N$6,$F$7:$I$7,$K$7:$N$7,C530:F530,C531:F531,_xlfn.ANCHORARRAY($J$3),$E$3)</f>
        <v>-23</v>
      </c>
      <c r="I530" s="5">
        <v>24</v>
      </c>
      <c r="J530" s="5">
        <v>10</v>
      </c>
      <c r="K530" s="5">
        <v>4</v>
      </c>
      <c r="L530" s="6"/>
      <c r="M530" s="5" cm="1">
        <f t="array" ref="M530:P530">decompose_poly(H530:K530,$E$3,2*Constants!$D$10,"high")</f>
        <v>2</v>
      </c>
      <c r="N530" s="5">
        <v>1</v>
      </c>
      <c r="O530" s="5">
        <v>0</v>
      </c>
      <c r="P530" s="5">
        <v>0</v>
      </c>
      <c r="Q530" s="6"/>
      <c r="R530" s="33" t="s">
        <v>14</v>
      </c>
      <c r="S530" s="33"/>
      <c r="T530" s="6"/>
      <c r="U530" s="5" cm="1">
        <f t="array" ref="U530:X530">SampleInBall(4,2,R531)</f>
        <v>0</v>
      </c>
      <c r="V530" s="5">
        <v>-1</v>
      </c>
      <c r="W530" s="5">
        <v>0</v>
      </c>
      <c r="X530" s="5">
        <v>1</v>
      </c>
      <c r="Y530" s="6"/>
      <c r="Z530" s="5" cm="1">
        <f t="array" ref="Z530:AC530">polyadd(C530:F530,polymultdiv($F$10:$I$10,_xlfn.ANCHORARRAY(U530),_xlfn.ANCHORARRAY($J$3),$E$3),$E$3)</f>
        <v>-2</v>
      </c>
      <c r="AA530" s="5">
        <v>-9</v>
      </c>
      <c r="AB530" s="5">
        <v>-8</v>
      </c>
      <c r="AC530" s="5">
        <v>9</v>
      </c>
      <c r="AD530" s="6"/>
      <c r="AE530" s="5" cm="1">
        <f t="array" ref="AE530:AH530">polysub(H530:K530,polymultdiv(_xlfn.ANCHORARRAY(U530),$F$14:$I$14,_xlfn.ANCHORARRAY($J$3),$E$3),$E$3)</f>
        <v>-24</v>
      </c>
      <c r="AF530" s="5">
        <v>26</v>
      </c>
      <c r="AG530" s="5">
        <v>9</v>
      </c>
      <c r="AH530" s="5">
        <v>4</v>
      </c>
      <c r="AI530" s="6"/>
      <c r="AJ530" s="5" cm="1">
        <f t="array" ref="AJ530:AM530">decompose_poly(_xlfn.ANCHORARRAY(AE530),$E$3,2*Constants!$D$10,"low")</f>
        <v>-3</v>
      </c>
      <c r="AK530" s="5">
        <v>6</v>
      </c>
      <c r="AL530" s="5">
        <v>9</v>
      </c>
      <c r="AM530" s="5">
        <v>4</v>
      </c>
      <c r="AO530" s="33" t="str" cm="1">
        <f t="array" ref="AO530">InfinityNorm(Z530:AC531)&amp;"&gt;="&amp;Constants!$D$8-Constants!$D$16</f>
        <v>14&gt;=11</v>
      </c>
      <c r="AP530" s="33"/>
      <c r="AQ530" s="33" t="b" cm="1">
        <f t="array" ref="AQ530">NOT(OR(InfinityNorm(Z530:AC531)&gt;=Constants!$D$8-Constants!$D$16,InfinityNorm(AJ530:AM531)&gt;=Constants!$D$10-Constants!$D$16))</f>
        <v>0</v>
      </c>
      <c r="AR530" s="33"/>
      <c r="AS530" s="40">
        <f t="shared" ref="AS530" si="166">IF(AQ530,1,0)</f>
        <v>0</v>
      </c>
      <c r="AT530" s="1"/>
      <c r="AU530" s="1"/>
      <c r="AW530" s="1"/>
      <c r="AX530" s="1"/>
      <c r="AY530" s="1"/>
    </row>
    <row r="531" spans="2:51" ht="18" customHeight="1" x14ac:dyDescent="0.3">
      <c r="B531" s="33"/>
      <c r="C531" s="5" cm="1">
        <f t="array" ref="C531:F531">PRNG_rnd_poly(4,B530*2+1,Constants!$D$8)</f>
        <v>-12</v>
      </c>
      <c r="D531" s="5">
        <v>1</v>
      </c>
      <c r="E531" s="5">
        <v>-6</v>
      </c>
      <c r="F531" s="5">
        <v>-12</v>
      </c>
      <c r="G531" s="6"/>
      <c r="H531" s="5">
        <v>-28</v>
      </c>
      <c r="I531" s="5">
        <v>3</v>
      </c>
      <c r="J531" s="5">
        <v>-21</v>
      </c>
      <c r="K531" s="5">
        <v>-19</v>
      </c>
      <c r="L531" s="6"/>
      <c r="M531" s="5" cm="1">
        <f t="array" ref="M531:P531">decompose_poly(H531:K531,$E$3,2*Constants!$D$10,"high")</f>
        <v>2</v>
      </c>
      <c r="N531" s="5">
        <v>0</v>
      </c>
      <c r="O531" s="5">
        <v>2</v>
      </c>
      <c r="P531" s="5">
        <v>2</v>
      </c>
      <c r="Q531" s="6"/>
      <c r="R531" s="11" t="str" cm="1">
        <f t="array" ref="R531">mm3_hash($V$3&amp;_xlfn.TEXTJOIN(",",TRUE,M530:P531))</f>
        <v>87D94542</v>
      </c>
      <c r="S531" s="6"/>
      <c r="T531" s="6"/>
      <c r="U531" s="6"/>
      <c r="V531" s="6"/>
      <c r="W531" s="6"/>
      <c r="X531" s="6"/>
      <c r="Y531" s="6"/>
      <c r="Z531" s="5" cm="1">
        <f t="array" ref="Z531:AC531">polyadd(C531:F531,polymultdiv($F$11:$I$11,_xlfn.ANCHORARRAY(U530),_xlfn.ANCHORARRAY($J$3),$E$3),$E$3)</f>
        <v>-14</v>
      </c>
      <c r="AA531" s="5">
        <v>0</v>
      </c>
      <c r="AB531" s="5">
        <v>-6</v>
      </c>
      <c r="AC531" s="5">
        <v>-13</v>
      </c>
      <c r="AD531" s="6"/>
      <c r="AE531" s="5" cm="1">
        <f t="array" ref="AE531:AH531">polysub(H531:K531,polymultdiv(_xlfn.ANCHORARRAY(U530),$F$15:$I$15,_xlfn.ANCHORARRAY($J$3),$E$3),$E$3)</f>
        <v>-29</v>
      </c>
      <c r="AF531" s="5">
        <v>2</v>
      </c>
      <c r="AG531" s="5">
        <v>-22</v>
      </c>
      <c r="AH531" s="5">
        <v>-18</v>
      </c>
      <c r="AI531" s="6"/>
      <c r="AJ531" s="5" cm="1">
        <f t="array" ref="AJ531:AM531">decompose_poly(_xlfn.ANCHORARRAY(AE531),$E$3,2*Constants!$D$10,"low")</f>
        <v>-8</v>
      </c>
      <c r="AK531" s="5">
        <v>2</v>
      </c>
      <c r="AL531" s="5">
        <v>-1</v>
      </c>
      <c r="AM531" s="5">
        <v>3</v>
      </c>
      <c r="AO531" s="33" t="str" cm="1">
        <f t="array" ref="AO531">InfinityNorm(AJ530:AM531)&amp;"&gt;="&amp;Constants!$D$10-Constants!$D$16</f>
        <v>9&gt;=8</v>
      </c>
      <c r="AP531" s="33"/>
      <c r="AQ531" s="33"/>
      <c r="AR531" s="33"/>
      <c r="AS531" s="40"/>
      <c r="AT531" s="1"/>
      <c r="AU531" s="1"/>
      <c r="AW531" s="1"/>
      <c r="AX531" s="1"/>
      <c r="AY531" s="1"/>
    </row>
    <row r="532" spans="2:51" ht="18" customHeight="1" x14ac:dyDescent="0.3">
      <c r="AT532" s="1"/>
      <c r="AU532" s="1"/>
      <c r="AW532" s="1"/>
      <c r="AX532" s="1"/>
      <c r="AY532" s="1"/>
    </row>
    <row r="533" spans="2:51" ht="18" customHeight="1" x14ac:dyDescent="0.3">
      <c r="B533" s="33">
        <v>169</v>
      </c>
      <c r="C533" s="5" cm="1">
        <f t="array" ref="C533:F533">PRNG_rnd_poly(4,B533*2,Constants!$D$8)</f>
        <v>-7</v>
      </c>
      <c r="D533" s="5">
        <v>4</v>
      </c>
      <c r="E533" s="5">
        <v>10</v>
      </c>
      <c r="F533" s="5">
        <v>0</v>
      </c>
      <c r="G533" s="6"/>
      <c r="H533" s="5" cm="1">
        <f t="array" ref="H533:K534">poly_mv_mult_div($F$6:$I$6,$K$6:$N$6,$F$7:$I$7,$K$7:$N$7,C533:F533,C534:F534,_xlfn.ANCHORARRAY($J$3),$E$3)</f>
        <v>-28</v>
      </c>
      <c r="I533" s="5">
        <v>-29</v>
      </c>
      <c r="J533" s="5">
        <v>-1</v>
      </c>
      <c r="K533" s="5">
        <v>17</v>
      </c>
      <c r="L533" s="6"/>
      <c r="M533" s="5" cm="1">
        <f t="array" ref="M533:P533">decompose_poly(H533:K533,$E$3,2*Constants!$D$10,"high")</f>
        <v>2</v>
      </c>
      <c r="N533" s="5">
        <v>2</v>
      </c>
      <c r="O533" s="5">
        <v>0</v>
      </c>
      <c r="P533" s="5">
        <v>1</v>
      </c>
      <c r="Q533" s="6"/>
      <c r="R533" s="33" t="s">
        <v>14</v>
      </c>
      <c r="S533" s="33"/>
      <c r="T533" s="6"/>
      <c r="U533" s="5" cm="1">
        <f t="array" ref="U533:X533">SampleInBall(4,2,R534)</f>
        <v>0</v>
      </c>
      <c r="V533" s="5">
        <v>0</v>
      </c>
      <c r="W533" s="5">
        <v>1</v>
      </c>
      <c r="X533" s="5">
        <v>1</v>
      </c>
      <c r="Y533" s="6"/>
      <c r="Z533" s="5" cm="1">
        <f t="array" ref="Z533:AC533">polyadd(C533:F533,polymultdiv($F$10:$I$10,_xlfn.ANCHORARRAY(U533),_xlfn.ANCHORARRAY($J$3),$E$3),$E$3)</f>
        <v>-8</v>
      </c>
      <c r="AA533" s="5">
        <v>4</v>
      </c>
      <c r="AB533" s="5">
        <v>10</v>
      </c>
      <c r="AC533" s="5">
        <v>1</v>
      </c>
      <c r="AD533" s="6"/>
      <c r="AE533" s="5" cm="1">
        <f t="array" ref="AE533:AH533">polysub(H533:K533,polymultdiv(_xlfn.ANCHORARRAY(U533),$F$14:$I$14,_xlfn.ANCHORARRAY($J$3),$E$3),$E$3)</f>
        <v>-28</v>
      </c>
      <c r="AF533" s="5">
        <v>-28</v>
      </c>
      <c r="AG533" s="5">
        <v>-2</v>
      </c>
      <c r="AH533" s="5">
        <v>17</v>
      </c>
      <c r="AI533" s="6"/>
      <c r="AJ533" s="5" cm="1">
        <f t="array" ref="AJ533:AM533">decompose_poly(_xlfn.ANCHORARRAY(AE533),$E$3,2*Constants!$D$10,"low")</f>
        <v>-7</v>
      </c>
      <c r="AK533" s="5">
        <v>-7</v>
      </c>
      <c r="AL533" s="5">
        <v>-2</v>
      </c>
      <c r="AM533" s="5">
        <v>-3</v>
      </c>
      <c r="AO533" s="33" t="str" cm="1">
        <f t="array" ref="AO533">InfinityNorm(Z533:AC534)&amp;"&gt;="&amp;Constants!$D$8-Constants!$D$16</f>
        <v>10&gt;=11</v>
      </c>
      <c r="AP533" s="33"/>
      <c r="AQ533" s="33" t="b" cm="1">
        <f t="array" ref="AQ533">NOT(OR(InfinityNorm(Z533:AC534)&gt;=Constants!$D$8-Constants!$D$16,InfinityNorm(AJ533:AM534)&gt;=Constants!$D$10-Constants!$D$16))</f>
        <v>0</v>
      </c>
      <c r="AR533" s="33"/>
      <c r="AS533" s="40">
        <f t="shared" ref="AS533" si="167">IF(AQ533,1,0)</f>
        <v>0</v>
      </c>
      <c r="AT533" s="1"/>
      <c r="AU533" s="1"/>
      <c r="AW533" s="1"/>
      <c r="AX533" s="1"/>
      <c r="AY533" s="1"/>
    </row>
    <row r="534" spans="2:51" ht="18" customHeight="1" x14ac:dyDescent="0.3">
      <c r="B534" s="33"/>
      <c r="C534" s="5" cm="1">
        <f t="array" ref="C534:F534">PRNG_rnd_poly(4,B533*2+1,Constants!$D$8)</f>
        <v>7</v>
      </c>
      <c r="D534" s="5">
        <v>3</v>
      </c>
      <c r="E534" s="5">
        <v>-10</v>
      </c>
      <c r="F534" s="5">
        <v>4</v>
      </c>
      <c r="G534" s="6"/>
      <c r="H534" s="5">
        <v>-7</v>
      </c>
      <c r="I534" s="5">
        <v>-17</v>
      </c>
      <c r="J534" s="5">
        <v>-5</v>
      </c>
      <c r="K534" s="5">
        <v>1</v>
      </c>
      <c r="L534" s="6"/>
      <c r="M534" s="5" cm="1">
        <f t="array" ref="M534:P534">decompose_poly(H534:K534,$E$3,2*Constants!$D$10,"high")</f>
        <v>0</v>
      </c>
      <c r="N534" s="5">
        <v>2</v>
      </c>
      <c r="O534" s="5">
        <v>0</v>
      </c>
      <c r="P534" s="5">
        <v>0</v>
      </c>
      <c r="Q534" s="6"/>
      <c r="R534" s="11" t="str" cm="1">
        <f t="array" ref="R534">mm3_hash($V$3&amp;_xlfn.TEXTJOIN(",",TRUE,M533:P534))</f>
        <v>996E70A0</v>
      </c>
      <c r="S534" s="6"/>
      <c r="T534" s="6"/>
      <c r="U534" s="6"/>
      <c r="V534" s="6"/>
      <c r="W534" s="6"/>
      <c r="X534" s="6"/>
      <c r="Y534" s="6"/>
      <c r="Z534" s="5" cm="1">
        <f t="array" ref="Z534:AC534">polyadd(C534:F534,polymultdiv($F$11:$I$11,_xlfn.ANCHORARRAY(U533),_xlfn.ANCHORARRAY($J$3),$E$3),$E$3)</f>
        <v>5</v>
      </c>
      <c r="AA534" s="5">
        <v>3</v>
      </c>
      <c r="AB534" s="5">
        <v>-9</v>
      </c>
      <c r="AC534" s="5">
        <v>5</v>
      </c>
      <c r="AD534" s="6"/>
      <c r="AE534" s="5" cm="1">
        <f t="array" ref="AE534:AH534">polysub(H534:K534,polymultdiv(_xlfn.ANCHORARRAY(U533),$F$15:$I$15,_xlfn.ANCHORARRAY($J$3),$E$3),$E$3)</f>
        <v>-8</v>
      </c>
      <c r="AF534" s="5">
        <v>-17</v>
      </c>
      <c r="AG534" s="5">
        <v>-4</v>
      </c>
      <c r="AH534" s="5">
        <v>3</v>
      </c>
      <c r="AI534" s="6"/>
      <c r="AJ534" s="5" cm="1">
        <f t="array" ref="AJ534:AM534">decompose_poly(_xlfn.ANCHORARRAY(AE534),$E$3,2*Constants!$D$10,"low")</f>
        <v>-8</v>
      </c>
      <c r="AK534" s="5">
        <v>4</v>
      </c>
      <c r="AL534" s="5">
        <v>-4</v>
      </c>
      <c r="AM534" s="5">
        <v>3</v>
      </c>
      <c r="AO534" s="33" t="str" cm="1">
        <f t="array" ref="AO534">InfinityNorm(AJ533:AM534)&amp;"&gt;="&amp;Constants!$D$10-Constants!$D$16</f>
        <v>8&gt;=8</v>
      </c>
      <c r="AP534" s="33"/>
      <c r="AQ534" s="33"/>
      <c r="AR534" s="33"/>
      <c r="AS534" s="40"/>
      <c r="AT534" s="1"/>
      <c r="AU534" s="1"/>
      <c r="AW534" s="1"/>
      <c r="AX534" s="1"/>
      <c r="AY534" s="1"/>
    </row>
    <row r="535" spans="2:51" ht="18" customHeight="1" x14ac:dyDescent="0.3">
      <c r="AT535" s="1"/>
      <c r="AU535" s="1"/>
      <c r="AW535" s="1"/>
      <c r="AX535" s="1"/>
      <c r="AY535" s="1"/>
    </row>
    <row r="536" spans="2:51" ht="18" customHeight="1" x14ac:dyDescent="0.3">
      <c r="B536" s="33">
        <v>170</v>
      </c>
      <c r="C536" s="5" cm="1">
        <f t="array" ref="C536:F536">PRNG_rnd_poly(4,B536*2,Constants!$D$8)</f>
        <v>-2</v>
      </c>
      <c r="D536" s="5">
        <v>11</v>
      </c>
      <c r="E536" s="5">
        <v>-10</v>
      </c>
      <c r="F536" s="5">
        <v>-6</v>
      </c>
      <c r="G536" s="6"/>
      <c r="H536" s="5" cm="1">
        <f t="array" ref="H536:K537">poly_mv_mult_div($F$6:$I$6,$K$6:$N$6,$F$7:$I$7,$K$7:$N$7,C536:F536,C537:F537,_xlfn.ANCHORARRAY($J$3),$E$3)</f>
        <v>-26</v>
      </c>
      <c r="I536" s="5">
        <v>-15</v>
      </c>
      <c r="J536" s="5">
        <v>-2</v>
      </c>
      <c r="K536" s="5">
        <v>-13</v>
      </c>
      <c r="L536" s="6"/>
      <c r="M536" s="5" cm="1">
        <f t="array" ref="M536:P536">decompose_poly(H536:K536,$E$3,2*Constants!$D$10,"high")</f>
        <v>2</v>
      </c>
      <c r="N536" s="5">
        <v>2</v>
      </c>
      <c r="O536" s="5">
        <v>0</v>
      </c>
      <c r="P536" s="5">
        <v>2</v>
      </c>
      <c r="Q536" s="6"/>
      <c r="R536" s="33" t="s">
        <v>14</v>
      </c>
      <c r="S536" s="33"/>
      <c r="T536" s="6"/>
      <c r="U536" s="5" cm="1">
        <f t="array" ref="U536:X536">SampleInBall(4,2,R537)</f>
        <v>1</v>
      </c>
      <c r="V536" s="5">
        <v>-1</v>
      </c>
      <c r="W536" s="5">
        <v>0</v>
      </c>
      <c r="X536" s="5">
        <v>0</v>
      </c>
      <c r="Y536" s="6"/>
      <c r="Z536" s="5" cm="1">
        <f t="array" ref="Z536:AC536">polyadd(C536:F536,polymultdiv($F$10:$I$10,_xlfn.ANCHORARRAY(U536),_xlfn.ANCHORARRAY($J$3),$E$3),$E$3)</f>
        <v>-2</v>
      </c>
      <c r="AA536" s="5">
        <v>12</v>
      </c>
      <c r="AB536" s="5">
        <v>-11</v>
      </c>
      <c r="AC536" s="5">
        <v>-6</v>
      </c>
      <c r="AD536" s="6"/>
      <c r="AE536" s="5" cm="1">
        <f t="array" ref="AE536:AH536">polysub(H536:K536,polymultdiv(_xlfn.ANCHORARRAY(U536),$F$14:$I$14,_xlfn.ANCHORARRAY($J$3),$E$3),$E$3)</f>
        <v>-27</v>
      </c>
      <c r="AF536" s="5">
        <v>-13</v>
      </c>
      <c r="AG536" s="5">
        <v>-4</v>
      </c>
      <c r="AH536" s="5">
        <v>-12</v>
      </c>
      <c r="AI536" s="6"/>
      <c r="AJ536" s="5" cm="1">
        <f t="array" ref="AJ536:AM536">decompose_poly(_xlfn.ANCHORARRAY(AE536),$E$3,2*Constants!$D$10,"low")</f>
        <v>-6</v>
      </c>
      <c r="AK536" s="5">
        <v>8</v>
      </c>
      <c r="AL536" s="5">
        <v>-4</v>
      </c>
      <c r="AM536" s="5">
        <v>9</v>
      </c>
      <c r="AO536" s="33" t="str" cm="1">
        <f t="array" ref="AO536">InfinityNorm(Z536:AC537)&amp;"&gt;="&amp;Constants!$D$8-Constants!$D$16</f>
        <v>12&gt;=11</v>
      </c>
      <c r="AP536" s="33"/>
      <c r="AQ536" s="33" t="b" cm="1">
        <f t="array" ref="AQ536">NOT(OR(InfinityNorm(Z536:AC537)&gt;=Constants!$D$8-Constants!$D$16,InfinityNorm(AJ536:AM537)&gt;=Constants!$D$10-Constants!$D$16))</f>
        <v>0</v>
      </c>
      <c r="AR536" s="33"/>
      <c r="AS536" s="40">
        <f t="shared" ref="AS536" si="168">IF(AQ536,1,0)</f>
        <v>0</v>
      </c>
      <c r="AT536" s="1"/>
      <c r="AU536" s="1"/>
      <c r="AW536" s="1"/>
      <c r="AX536" s="1"/>
      <c r="AY536" s="1"/>
    </row>
    <row r="537" spans="2:51" ht="18" customHeight="1" x14ac:dyDescent="0.3">
      <c r="B537" s="33"/>
      <c r="C537" s="5" cm="1">
        <f t="array" ref="C537:F537">PRNG_rnd_poly(4,B536*2+1,Constants!$D$8)</f>
        <v>-8</v>
      </c>
      <c r="D537" s="5">
        <v>7</v>
      </c>
      <c r="E537" s="5">
        <v>-5</v>
      </c>
      <c r="F537" s="5">
        <v>-8</v>
      </c>
      <c r="G537" s="6"/>
      <c r="H537" s="5">
        <v>22</v>
      </c>
      <c r="I537" s="5">
        <v>29</v>
      </c>
      <c r="J537" s="5">
        <v>21</v>
      </c>
      <c r="K537" s="5">
        <v>-17</v>
      </c>
      <c r="L537" s="6"/>
      <c r="M537" s="5" cm="1">
        <f t="array" ref="M537:P537">decompose_poly(H537:K537,$E$3,2*Constants!$D$10,"high")</f>
        <v>1</v>
      </c>
      <c r="N537" s="5">
        <v>1</v>
      </c>
      <c r="O537" s="5">
        <v>1</v>
      </c>
      <c r="P537" s="5">
        <v>2</v>
      </c>
      <c r="Q537" s="6"/>
      <c r="R537" s="11" t="str" cm="1">
        <f t="array" ref="R537">mm3_hash($V$3&amp;_xlfn.TEXTJOIN(",",TRUE,M536:P537))</f>
        <v>CDCB693F</v>
      </c>
      <c r="S537" s="6"/>
      <c r="T537" s="6"/>
      <c r="U537" s="6"/>
      <c r="V537" s="6"/>
      <c r="W537" s="6"/>
      <c r="X537" s="6"/>
      <c r="Y537" s="6"/>
      <c r="Z537" s="5" cm="1">
        <f t="array" ref="Z537:AC537">polyadd(C537:F537,polymultdiv($F$11:$I$11,_xlfn.ANCHORARRAY(U536),_xlfn.ANCHORARRAY($J$3),$E$3),$E$3)</f>
        <v>-9</v>
      </c>
      <c r="AA537" s="5">
        <v>8</v>
      </c>
      <c r="AB537" s="5">
        <v>-5</v>
      </c>
      <c r="AC537" s="5">
        <v>-10</v>
      </c>
      <c r="AD537" s="6"/>
      <c r="AE537" s="5" cm="1">
        <f t="array" ref="AE537:AH537">polysub(H537:K537,polymultdiv(_xlfn.ANCHORARRAY(U536),$F$15:$I$15,_xlfn.ANCHORARRAY($J$3),$E$3),$E$3)</f>
        <v>23</v>
      </c>
      <c r="AF537" s="5">
        <v>29</v>
      </c>
      <c r="AG537" s="5">
        <v>20</v>
      </c>
      <c r="AH537" s="5">
        <v>-17</v>
      </c>
      <c r="AI537" s="6"/>
      <c r="AJ537" s="5" cm="1">
        <f t="array" ref="AJ537:AM537">decompose_poly(_xlfn.ANCHORARRAY(AE537),$E$3,2*Constants!$D$10,"low")</f>
        <v>3</v>
      </c>
      <c r="AK537" s="5">
        <v>9</v>
      </c>
      <c r="AL537" s="5">
        <v>0</v>
      </c>
      <c r="AM537" s="5">
        <v>4</v>
      </c>
      <c r="AO537" s="33" t="str" cm="1">
        <f t="array" ref="AO537">InfinityNorm(AJ536:AM537)&amp;"&gt;="&amp;Constants!$D$10-Constants!$D$16</f>
        <v>9&gt;=8</v>
      </c>
      <c r="AP537" s="33"/>
      <c r="AQ537" s="33"/>
      <c r="AR537" s="33"/>
      <c r="AS537" s="40"/>
      <c r="AT537" s="1"/>
      <c r="AU537" s="1"/>
      <c r="AW537" s="1"/>
      <c r="AX537" s="1"/>
      <c r="AY537" s="1"/>
    </row>
    <row r="538" spans="2:51" ht="18" customHeight="1" x14ac:dyDescent="0.3">
      <c r="AT538" s="1"/>
      <c r="AU538" s="1"/>
      <c r="AW538" s="1"/>
      <c r="AX538" s="1"/>
      <c r="AY538" s="1"/>
    </row>
    <row r="539" spans="2:51" ht="18" customHeight="1" x14ac:dyDescent="0.3">
      <c r="B539" s="33">
        <v>171</v>
      </c>
      <c r="C539" s="5" cm="1">
        <f t="array" ref="C539:F539">PRNG_rnd_poly(4,B539*2,Constants!$D$8)</f>
        <v>-9</v>
      </c>
      <c r="D539" s="5">
        <v>-5</v>
      </c>
      <c r="E539" s="5">
        <v>-6</v>
      </c>
      <c r="F539" s="5">
        <v>10</v>
      </c>
      <c r="G539" s="6"/>
      <c r="H539" s="5" cm="1">
        <f t="array" ref="H539:K540">poly_mv_mult_div($F$6:$I$6,$K$6:$N$6,$F$7:$I$7,$K$7:$N$7,C539:F539,C540:F540,_xlfn.ANCHORARRAY($J$3),$E$3)</f>
        <v>8</v>
      </c>
      <c r="I539" s="5">
        <v>-22</v>
      </c>
      <c r="J539" s="5">
        <v>15</v>
      </c>
      <c r="K539" s="5">
        <v>-17</v>
      </c>
      <c r="L539" s="6"/>
      <c r="M539" s="5" cm="1">
        <f t="array" ref="M539:P539">decompose_poly(H539:K539,$E$3,2*Constants!$D$10,"high")</f>
        <v>0</v>
      </c>
      <c r="N539" s="5">
        <v>2</v>
      </c>
      <c r="O539" s="5">
        <v>1</v>
      </c>
      <c r="P539" s="5">
        <v>2</v>
      </c>
      <c r="Q539" s="6"/>
      <c r="R539" s="33" t="s">
        <v>14</v>
      </c>
      <c r="S539" s="33"/>
      <c r="T539" s="6"/>
      <c r="U539" s="5" cm="1">
        <f t="array" ref="U539:X539">SampleInBall(4,2,R540)</f>
        <v>1</v>
      </c>
      <c r="V539" s="5">
        <v>1</v>
      </c>
      <c r="W539" s="5">
        <v>0</v>
      </c>
      <c r="X539" s="5">
        <v>0</v>
      </c>
      <c r="Y539" s="6"/>
      <c r="Z539" s="5" cm="1">
        <f t="array" ref="Z539:AC539">polyadd(C539:F539,polymultdiv($F$10:$I$10,_xlfn.ANCHORARRAY(U539),_xlfn.ANCHORARRAY($J$3),$E$3),$E$3)</f>
        <v>-9</v>
      </c>
      <c r="AA539" s="5">
        <v>-4</v>
      </c>
      <c r="AB539" s="5">
        <v>-5</v>
      </c>
      <c r="AC539" s="5">
        <v>10</v>
      </c>
      <c r="AD539" s="6"/>
      <c r="AE539" s="5" cm="1">
        <f t="array" ref="AE539:AH539">polysub(H539:K539,polymultdiv(_xlfn.ANCHORARRAY(U539),$F$14:$I$14,_xlfn.ANCHORARRAY($J$3),$E$3),$E$3)</f>
        <v>7</v>
      </c>
      <c r="AF539" s="5">
        <v>-22</v>
      </c>
      <c r="AG539" s="5">
        <v>15</v>
      </c>
      <c r="AH539" s="5">
        <v>-18</v>
      </c>
      <c r="AI539" s="6"/>
      <c r="AJ539" s="5" cm="1">
        <f t="array" ref="AJ539:AM539">decompose_poly(_xlfn.ANCHORARRAY(AE539),$E$3,2*Constants!$D$10,"low")</f>
        <v>7</v>
      </c>
      <c r="AK539" s="5">
        <v>-1</v>
      </c>
      <c r="AL539" s="5">
        <v>-5</v>
      </c>
      <c r="AM539" s="5">
        <v>3</v>
      </c>
      <c r="AO539" s="33" t="str" cm="1">
        <f t="array" ref="AO539">InfinityNorm(Z539:AC540)&amp;"&gt;="&amp;Constants!$D$8-Constants!$D$16</f>
        <v>11&gt;=11</v>
      </c>
      <c r="AP539" s="33"/>
      <c r="AQ539" s="33" t="b" cm="1">
        <f t="array" ref="AQ539">NOT(OR(InfinityNorm(Z539:AC540)&gt;=Constants!$D$8-Constants!$D$16,InfinityNorm(AJ539:AM540)&gt;=Constants!$D$10-Constants!$D$16))</f>
        <v>0</v>
      </c>
      <c r="AR539" s="33"/>
      <c r="AS539" s="40">
        <f t="shared" ref="AS539" si="169">IF(AQ539,1,0)</f>
        <v>0</v>
      </c>
      <c r="AT539" s="1"/>
      <c r="AU539" s="1"/>
      <c r="AW539" s="1"/>
      <c r="AX539" s="1"/>
      <c r="AY539" s="1"/>
    </row>
    <row r="540" spans="2:51" ht="18" customHeight="1" x14ac:dyDescent="0.3">
      <c r="B540" s="33"/>
      <c r="C540" s="5" cm="1">
        <f t="array" ref="C540:F540">PRNG_rnd_poly(4,B539*2+1,Constants!$D$8)</f>
        <v>10</v>
      </c>
      <c r="D540" s="5">
        <v>6</v>
      </c>
      <c r="E540" s="5">
        <v>-12</v>
      </c>
      <c r="F540" s="5">
        <v>-10</v>
      </c>
      <c r="G540" s="6"/>
      <c r="H540" s="5">
        <v>4</v>
      </c>
      <c r="I540" s="5">
        <v>0</v>
      </c>
      <c r="J540" s="5">
        <v>11</v>
      </c>
      <c r="K540" s="5">
        <v>16</v>
      </c>
      <c r="L540" s="6"/>
      <c r="M540" s="5" cm="1">
        <f t="array" ref="M540:P540">decompose_poly(H540:K540,$E$3,2*Constants!$D$10,"high")</f>
        <v>0</v>
      </c>
      <c r="N540" s="5">
        <v>0</v>
      </c>
      <c r="O540" s="5">
        <v>1</v>
      </c>
      <c r="P540" s="5">
        <v>1</v>
      </c>
      <c r="Q540" s="6"/>
      <c r="R540" s="11" t="str" cm="1">
        <f t="array" ref="R540">mm3_hash($V$3&amp;_xlfn.TEXTJOIN(",",TRUE,M539:P540))</f>
        <v>236DB3FA</v>
      </c>
      <c r="S540" s="6"/>
      <c r="T540" s="6"/>
      <c r="U540" s="6"/>
      <c r="V540" s="6"/>
      <c r="W540" s="6"/>
      <c r="X540" s="6"/>
      <c r="Y540" s="6"/>
      <c r="Z540" s="5" cm="1">
        <f t="array" ref="Z540:AC540">polyadd(C540:F540,polymultdiv($F$11:$I$11,_xlfn.ANCHORARRAY(U539),_xlfn.ANCHORARRAY($J$3),$E$3),$E$3)</f>
        <v>11</v>
      </c>
      <c r="AA540" s="5">
        <v>7</v>
      </c>
      <c r="AB540" s="5">
        <v>-10</v>
      </c>
      <c r="AC540" s="5">
        <v>-10</v>
      </c>
      <c r="AD540" s="6"/>
      <c r="AE540" s="5" cm="1">
        <f t="array" ref="AE540:AH540">polysub(H540:K540,polymultdiv(_xlfn.ANCHORARRAY(U539),$F$15:$I$15,_xlfn.ANCHORARRAY($J$3),$E$3),$E$3)</f>
        <v>5</v>
      </c>
      <c r="AF540" s="5">
        <v>2</v>
      </c>
      <c r="AG540" s="5">
        <v>12</v>
      </c>
      <c r="AH540" s="5">
        <v>16</v>
      </c>
      <c r="AI540" s="6"/>
      <c r="AJ540" s="5" cm="1">
        <f t="array" ref="AJ540:AM540">decompose_poly(_xlfn.ANCHORARRAY(AE540),$E$3,2*Constants!$D$10,"low")</f>
        <v>5</v>
      </c>
      <c r="AK540" s="5">
        <v>2</v>
      </c>
      <c r="AL540" s="5">
        <v>-8</v>
      </c>
      <c r="AM540" s="5">
        <v>-4</v>
      </c>
      <c r="AO540" s="33" t="str" cm="1">
        <f t="array" ref="AO540">InfinityNorm(AJ539:AM540)&amp;"&gt;="&amp;Constants!$D$10-Constants!$D$16</f>
        <v>8&gt;=8</v>
      </c>
      <c r="AP540" s="33"/>
      <c r="AQ540" s="33"/>
      <c r="AR540" s="33"/>
      <c r="AS540" s="40"/>
      <c r="AT540" s="1"/>
      <c r="AU540" s="1"/>
      <c r="AW540" s="1"/>
      <c r="AX540" s="1"/>
      <c r="AY540" s="1"/>
    </row>
    <row r="541" spans="2:51" ht="18" customHeight="1" x14ac:dyDescent="0.3">
      <c r="AT541" s="1"/>
      <c r="AU541" s="1"/>
      <c r="AW541" s="1"/>
      <c r="AX541" s="1"/>
      <c r="AY541" s="1"/>
    </row>
    <row r="542" spans="2:51" ht="18" customHeight="1" x14ac:dyDescent="0.3">
      <c r="B542" s="33">
        <v>172</v>
      </c>
      <c r="C542" s="5" cm="1">
        <f t="array" ref="C542:F542">PRNG_rnd_poly(4,B542*2,Constants!$D$8)</f>
        <v>7</v>
      </c>
      <c r="D542" s="5">
        <v>11</v>
      </c>
      <c r="E542" s="5">
        <v>11</v>
      </c>
      <c r="F542" s="5">
        <v>-3</v>
      </c>
      <c r="G542" s="6"/>
      <c r="H542" s="5" cm="1">
        <f t="array" ref="H542:K543">poly_mv_mult_div($F$6:$I$6,$K$6:$N$6,$F$7:$I$7,$K$7:$N$7,C542:F542,C543:F543,_xlfn.ANCHORARRAY($J$3),$E$3)</f>
        <v>9</v>
      </c>
      <c r="I542" s="5">
        <v>18</v>
      </c>
      <c r="J542" s="5">
        <v>14</v>
      </c>
      <c r="K542" s="5">
        <v>-13</v>
      </c>
      <c r="L542" s="6"/>
      <c r="M542" s="5" cm="1">
        <f t="array" ref="M542:P542">decompose_poly(H542:K542,$E$3,2*Constants!$D$10,"high")</f>
        <v>0</v>
      </c>
      <c r="N542" s="5">
        <v>1</v>
      </c>
      <c r="O542" s="5">
        <v>1</v>
      </c>
      <c r="P542" s="5">
        <v>2</v>
      </c>
      <c r="Q542" s="6"/>
      <c r="R542" s="33" t="s">
        <v>14</v>
      </c>
      <c r="S542" s="33"/>
      <c r="T542" s="6"/>
      <c r="U542" s="5" cm="1">
        <f t="array" ref="U542:X542">SampleInBall(4,2,R543)</f>
        <v>-1</v>
      </c>
      <c r="V542" s="5">
        <v>-1</v>
      </c>
      <c r="W542" s="5">
        <v>0</v>
      </c>
      <c r="X542" s="5">
        <v>0</v>
      </c>
      <c r="Y542" s="6"/>
      <c r="Z542" s="5" cm="1">
        <f t="array" ref="Z542:AC542">polyadd(C542:F542,polymultdiv($F$10:$I$10,_xlfn.ANCHORARRAY(U542),_xlfn.ANCHORARRAY($J$3),$E$3),$E$3)</f>
        <v>7</v>
      </c>
      <c r="AA542" s="5">
        <v>10</v>
      </c>
      <c r="AB542" s="5">
        <v>10</v>
      </c>
      <c r="AC542" s="5">
        <v>-3</v>
      </c>
      <c r="AD542" s="6"/>
      <c r="AE542" s="5" cm="1">
        <f t="array" ref="AE542:AH542">polysub(H542:K542,polymultdiv(_xlfn.ANCHORARRAY(U542),$F$14:$I$14,_xlfn.ANCHORARRAY($J$3),$E$3),$E$3)</f>
        <v>10</v>
      </c>
      <c r="AF542" s="5">
        <v>18</v>
      </c>
      <c r="AG542" s="5">
        <v>14</v>
      </c>
      <c r="AH542" s="5">
        <v>-12</v>
      </c>
      <c r="AI542" s="6"/>
      <c r="AJ542" s="5" cm="1">
        <f t="array" ref="AJ542:AM542">decompose_poly(_xlfn.ANCHORARRAY(AE542),$E$3,2*Constants!$D$10,"low")</f>
        <v>10</v>
      </c>
      <c r="AK542" s="5">
        <v>-2</v>
      </c>
      <c r="AL542" s="5">
        <v>-6</v>
      </c>
      <c r="AM542" s="5">
        <v>9</v>
      </c>
      <c r="AO542" s="33" t="str" cm="1">
        <f t="array" ref="AO542">InfinityNorm(Z542:AC543)&amp;"&gt;="&amp;Constants!$D$8-Constants!$D$16</f>
        <v>10&gt;=11</v>
      </c>
      <c r="AP542" s="33"/>
      <c r="AQ542" s="33" t="b" cm="1">
        <f t="array" ref="AQ542">NOT(OR(InfinityNorm(Z542:AC543)&gt;=Constants!$D$8-Constants!$D$16,InfinityNorm(AJ542:AM543)&gt;=Constants!$D$10-Constants!$D$16))</f>
        <v>0</v>
      </c>
      <c r="AR542" s="33"/>
      <c r="AS542" s="40">
        <f t="shared" ref="AS542" si="170">IF(AQ542,1,0)</f>
        <v>0</v>
      </c>
      <c r="AT542" s="1"/>
      <c r="AU542" s="1"/>
      <c r="AW542" s="1"/>
      <c r="AX542" s="1"/>
      <c r="AY542" s="1"/>
    </row>
    <row r="543" spans="2:51" ht="18" customHeight="1" x14ac:dyDescent="0.3">
      <c r="B543" s="33"/>
      <c r="C543" s="5" cm="1">
        <f t="array" ref="C543:F543">PRNG_rnd_poly(4,B542*2+1,Constants!$D$8)</f>
        <v>6</v>
      </c>
      <c r="D543" s="5">
        <v>11</v>
      </c>
      <c r="E543" s="5">
        <v>10</v>
      </c>
      <c r="F543" s="5">
        <v>-8</v>
      </c>
      <c r="G543" s="6"/>
      <c r="H543" s="5">
        <v>-25</v>
      </c>
      <c r="I543" s="5">
        <v>-2</v>
      </c>
      <c r="J543" s="5">
        <v>10</v>
      </c>
      <c r="K543" s="5">
        <v>3</v>
      </c>
      <c r="L543" s="6"/>
      <c r="M543" s="5" cm="1">
        <f t="array" ref="M543:P543">decompose_poly(H543:K543,$E$3,2*Constants!$D$10,"high")</f>
        <v>2</v>
      </c>
      <c r="N543" s="5">
        <v>0</v>
      </c>
      <c r="O543" s="5">
        <v>0</v>
      </c>
      <c r="P543" s="5">
        <v>0</v>
      </c>
      <c r="Q543" s="6"/>
      <c r="R543" s="11" t="str" cm="1">
        <f t="array" ref="R543">mm3_hash($V$3&amp;_xlfn.TEXTJOIN(",",TRUE,M542:P543))</f>
        <v>6AA9C054</v>
      </c>
      <c r="S543" s="6"/>
      <c r="T543" s="6"/>
      <c r="U543" s="6"/>
      <c r="V543" s="6"/>
      <c r="W543" s="6"/>
      <c r="X543" s="6"/>
      <c r="Y543" s="6"/>
      <c r="Z543" s="5" cm="1">
        <f t="array" ref="Z543:AC543">polyadd(C543:F543,polymultdiv($F$11:$I$11,_xlfn.ANCHORARRAY(U542),_xlfn.ANCHORARRAY($J$3),$E$3),$E$3)</f>
        <v>5</v>
      </c>
      <c r="AA543" s="5">
        <v>10</v>
      </c>
      <c r="AB543" s="5">
        <v>8</v>
      </c>
      <c r="AC543" s="5">
        <v>-8</v>
      </c>
      <c r="AD543" s="6"/>
      <c r="AE543" s="5" cm="1">
        <f t="array" ref="AE543:AH543">polysub(H543:K543,polymultdiv(_xlfn.ANCHORARRAY(U542),$F$15:$I$15,_xlfn.ANCHORARRAY($J$3),$E$3),$E$3)</f>
        <v>-26</v>
      </c>
      <c r="AF543" s="5">
        <v>-4</v>
      </c>
      <c r="AG543" s="5">
        <v>9</v>
      </c>
      <c r="AH543" s="5">
        <v>3</v>
      </c>
      <c r="AI543" s="6"/>
      <c r="AJ543" s="5" cm="1">
        <f t="array" ref="AJ543:AM543">decompose_poly(_xlfn.ANCHORARRAY(AE543),$E$3,2*Constants!$D$10,"low")</f>
        <v>-5</v>
      </c>
      <c r="AK543" s="5">
        <v>-4</v>
      </c>
      <c r="AL543" s="5">
        <v>9</v>
      </c>
      <c r="AM543" s="5">
        <v>3</v>
      </c>
      <c r="AO543" s="33" t="str" cm="1">
        <f t="array" ref="AO543">InfinityNorm(AJ542:AM543)&amp;"&gt;="&amp;Constants!$D$10-Constants!$D$16</f>
        <v>10&gt;=8</v>
      </c>
      <c r="AP543" s="33"/>
      <c r="AQ543" s="33"/>
      <c r="AR543" s="33"/>
      <c r="AS543" s="40"/>
      <c r="AT543" s="1"/>
      <c r="AU543" s="1"/>
      <c r="AW543" s="1"/>
      <c r="AX543" s="1"/>
      <c r="AY543" s="1"/>
    </row>
    <row r="544" spans="2:51" ht="18" customHeight="1" x14ac:dyDescent="0.3">
      <c r="AT544" s="1"/>
      <c r="AU544" s="1"/>
      <c r="AW544" s="1"/>
      <c r="AX544" s="1"/>
      <c r="AY544" s="1"/>
    </row>
    <row r="545" spans="2:51" ht="18" customHeight="1" x14ac:dyDescent="0.3">
      <c r="B545" s="33">
        <v>173</v>
      </c>
      <c r="C545" s="5" cm="1">
        <f t="array" ref="C545:F545">PRNG_rnd_poly(4,B545*2,Constants!$D$8)</f>
        <v>-11</v>
      </c>
      <c r="D545" s="5">
        <v>-3</v>
      </c>
      <c r="E545" s="5">
        <v>2</v>
      </c>
      <c r="F545" s="5">
        <v>-7</v>
      </c>
      <c r="G545" s="6"/>
      <c r="H545" s="5" cm="1">
        <f t="array" ref="H545:K546">poly_mv_mult_div($F$6:$I$6,$K$6:$N$6,$F$7:$I$7,$K$7:$N$7,C545:F545,C546:F546,_xlfn.ANCHORARRAY($J$3),$E$3)</f>
        <v>-9</v>
      </c>
      <c r="I545" s="5">
        <v>9</v>
      </c>
      <c r="J545" s="5">
        <v>0</v>
      </c>
      <c r="K545" s="5">
        <v>-15</v>
      </c>
      <c r="L545" s="6"/>
      <c r="M545" s="5" cm="1">
        <f t="array" ref="M545:P545">decompose_poly(H545:K545,$E$3,2*Constants!$D$10,"high")</f>
        <v>0</v>
      </c>
      <c r="N545" s="5">
        <v>0</v>
      </c>
      <c r="O545" s="5">
        <v>0</v>
      </c>
      <c r="P545" s="5">
        <v>2</v>
      </c>
      <c r="Q545" s="6"/>
      <c r="R545" s="33" t="s">
        <v>14</v>
      </c>
      <c r="S545" s="33"/>
      <c r="T545" s="6"/>
      <c r="U545" s="5" cm="1">
        <f t="array" ref="U545:X545">SampleInBall(4,2,R546)</f>
        <v>1</v>
      </c>
      <c r="V545" s="5">
        <v>-1</v>
      </c>
      <c r="W545" s="5">
        <v>0</v>
      </c>
      <c r="X545" s="5">
        <v>0</v>
      </c>
      <c r="Y545" s="6"/>
      <c r="Z545" s="5" cm="1">
        <f t="array" ref="Z545:AC545">polyadd(C545:F545,polymultdiv($F$10:$I$10,_xlfn.ANCHORARRAY(U545),_xlfn.ANCHORARRAY($J$3),$E$3),$E$3)</f>
        <v>-11</v>
      </c>
      <c r="AA545" s="5">
        <v>-2</v>
      </c>
      <c r="AB545" s="5">
        <v>1</v>
      </c>
      <c r="AC545" s="5">
        <v>-7</v>
      </c>
      <c r="AD545" s="6"/>
      <c r="AE545" s="5" cm="1">
        <f t="array" ref="AE545:AH545">polysub(H545:K545,polymultdiv(_xlfn.ANCHORARRAY(U545),$F$14:$I$14,_xlfn.ANCHORARRAY($J$3),$E$3),$E$3)</f>
        <v>-10</v>
      </c>
      <c r="AF545" s="5">
        <v>11</v>
      </c>
      <c r="AG545" s="5">
        <v>-2</v>
      </c>
      <c r="AH545" s="5">
        <v>-14</v>
      </c>
      <c r="AI545" s="6"/>
      <c r="AJ545" s="5" cm="1">
        <f t="array" ref="AJ545:AM545">decompose_poly(_xlfn.ANCHORARRAY(AE545),$E$3,2*Constants!$D$10,"low")</f>
        <v>-10</v>
      </c>
      <c r="AK545" s="5">
        <v>-9</v>
      </c>
      <c r="AL545" s="5">
        <v>-2</v>
      </c>
      <c r="AM545" s="5">
        <v>7</v>
      </c>
      <c r="AO545" s="33" t="str" cm="1">
        <f t="array" ref="AO545">InfinityNorm(Z545:AC546)&amp;"&gt;="&amp;Constants!$D$8-Constants!$D$16</f>
        <v>14&gt;=11</v>
      </c>
      <c r="AP545" s="33"/>
      <c r="AQ545" s="33" t="b" cm="1">
        <f t="array" ref="AQ545">NOT(OR(InfinityNorm(Z545:AC546)&gt;=Constants!$D$8-Constants!$D$16,InfinityNorm(AJ545:AM546)&gt;=Constants!$D$10-Constants!$D$16))</f>
        <v>0</v>
      </c>
      <c r="AR545" s="33"/>
      <c r="AS545" s="40">
        <f t="shared" ref="AS545" si="171">IF(AQ545,1,0)</f>
        <v>0</v>
      </c>
      <c r="AT545" s="1"/>
      <c r="AU545" s="1"/>
      <c r="AW545" s="1"/>
      <c r="AX545" s="1"/>
      <c r="AY545" s="1"/>
    </row>
    <row r="546" spans="2:51" ht="18" customHeight="1" x14ac:dyDescent="0.3">
      <c r="B546" s="33"/>
      <c r="C546" s="5" cm="1">
        <f t="array" ref="C546:F546">PRNG_rnd_poly(4,B545*2+1,Constants!$D$8)</f>
        <v>-2</v>
      </c>
      <c r="D546" s="5">
        <v>6</v>
      </c>
      <c r="E546" s="5">
        <v>10</v>
      </c>
      <c r="F546" s="5">
        <v>-12</v>
      </c>
      <c r="G546" s="6"/>
      <c r="H546" s="5">
        <v>4</v>
      </c>
      <c r="I546" s="5">
        <v>23</v>
      </c>
      <c r="J546" s="5">
        <v>23</v>
      </c>
      <c r="K546" s="5">
        <v>25</v>
      </c>
      <c r="L546" s="6"/>
      <c r="M546" s="5" cm="1">
        <f t="array" ref="M546:P546">decompose_poly(H546:K546,$E$3,2*Constants!$D$10,"high")</f>
        <v>0</v>
      </c>
      <c r="N546" s="5">
        <v>1</v>
      </c>
      <c r="O546" s="5">
        <v>1</v>
      </c>
      <c r="P546" s="5">
        <v>1</v>
      </c>
      <c r="Q546" s="6"/>
      <c r="R546" s="11" t="str" cm="1">
        <f t="array" ref="R546">mm3_hash($V$3&amp;_xlfn.TEXTJOIN(",",TRUE,M545:P546))</f>
        <v>5E432277</v>
      </c>
      <c r="S546" s="6"/>
      <c r="T546" s="6"/>
      <c r="U546" s="6"/>
      <c r="V546" s="6"/>
      <c r="W546" s="6"/>
      <c r="X546" s="6"/>
      <c r="Y546" s="6"/>
      <c r="Z546" s="5" cm="1">
        <f t="array" ref="Z546:AC546">polyadd(C546:F546,polymultdiv($F$11:$I$11,_xlfn.ANCHORARRAY(U545),_xlfn.ANCHORARRAY($J$3),$E$3),$E$3)</f>
        <v>-3</v>
      </c>
      <c r="AA546" s="5">
        <v>7</v>
      </c>
      <c r="AB546" s="5">
        <v>10</v>
      </c>
      <c r="AC546" s="5">
        <v>-14</v>
      </c>
      <c r="AD546" s="6"/>
      <c r="AE546" s="5" cm="1">
        <f t="array" ref="AE546:AH546">polysub(H546:K546,polymultdiv(_xlfn.ANCHORARRAY(U545),$F$15:$I$15,_xlfn.ANCHORARRAY($J$3),$E$3),$E$3)</f>
        <v>5</v>
      </c>
      <c r="AF546" s="5">
        <v>23</v>
      </c>
      <c r="AG546" s="5">
        <v>22</v>
      </c>
      <c r="AH546" s="5">
        <v>25</v>
      </c>
      <c r="AI546" s="6"/>
      <c r="AJ546" s="5" cm="1">
        <f t="array" ref="AJ546:AM546">decompose_poly(_xlfn.ANCHORARRAY(AE546),$E$3,2*Constants!$D$10,"low")</f>
        <v>5</v>
      </c>
      <c r="AK546" s="5">
        <v>3</v>
      </c>
      <c r="AL546" s="5">
        <v>2</v>
      </c>
      <c r="AM546" s="5">
        <v>5</v>
      </c>
      <c r="AO546" s="33" t="str" cm="1">
        <f t="array" ref="AO546">InfinityNorm(AJ545:AM546)&amp;"&gt;="&amp;Constants!$D$10-Constants!$D$16</f>
        <v>10&gt;=8</v>
      </c>
      <c r="AP546" s="33"/>
      <c r="AQ546" s="33"/>
      <c r="AR546" s="33"/>
      <c r="AS546" s="40"/>
      <c r="AT546" s="1"/>
      <c r="AU546" s="1"/>
      <c r="AW546" s="1"/>
      <c r="AX546" s="1"/>
      <c r="AY546" s="1"/>
    </row>
    <row r="547" spans="2:51" ht="18" customHeight="1" x14ac:dyDescent="0.3">
      <c r="AT547" s="1"/>
      <c r="AU547" s="1"/>
      <c r="AW547" s="1"/>
      <c r="AX547" s="1"/>
      <c r="AY547" s="1"/>
    </row>
    <row r="548" spans="2:51" ht="18" customHeight="1" x14ac:dyDescent="0.3">
      <c r="B548" s="33">
        <v>174</v>
      </c>
      <c r="C548" s="5" cm="1">
        <f t="array" ref="C548:F548">PRNG_rnd_poly(4,B548*2,Constants!$D$8)</f>
        <v>-4</v>
      </c>
      <c r="D548" s="5">
        <v>-9</v>
      </c>
      <c r="E548" s="5">
        <v>-7</v>
      </c>
      <c r="F548" s="5">
        <v>9</v>
      </c>
      <c r="G548" s="6"/>
      <c r="H548" s="5" cm="1">
        <f t="array" ref="H548:K549">poly_mv_mult_div($F$6:$I$6,$K$6:$N$6,$F$7:$I$7,$K$7:$N$7,C548:F548,C549:F549,_xlfn.ANCHORARRAY($J$3),$E$3)</f>
        <v>-13</v>
      </c>
      <c r="I548" s="5">
        <v>-27</v>
      </c>
      <c r="J548" s="5">
        <v>11</v>
      </c>
      <c r="K548" s="5">
        <v>21</v>
      </c>
      <c r="L548" s="6"/>
      <c r="M548" s="5" cm="1">
        <f t="array" ref="M548:P548">decompose_poly(H548:K548,$E$3,2*Constants!$D$10,"high")</f>
        <v>2</v>
      </c>
      <c r="N548" s="5">
        <v>2</v>
      </c>
      <c r="O548" s="5">
        <v>1</v>
      </c>
      <c r="P548" s="5">
        <v>1</v>
      </c>
      <c r="Q548" s="6"/>
      <c r="R548" s="33" t="s">
        <v>14</v>
      </c>
      <c r="S548" s="33"/>
      <c r="T548" s="6"/>
      <c r="U548" s="5" cm="1">
        <f t="array" ref="U548:X548">SampleInBall(4,2,R549)</f>
        <v>0</v>
      </c>
      <c r="V548" s="5">
        <v>-1</v>
      </c>
      <c r="W548" s="5">
        <v>-1</v>
      </c>
      <c r="X548" s="5">
        <v>0</v>
      </c>
      <c r="Y548" s="6"/>
      <c r="Z548" s="5" cm="1">
        <f t="array" ref="Z548:AC548">polyadd(C548:F548,polymultdiv($F$10:$I$10,_xlfn.ANCHORARRAY(U548),_xlfn.ANCHORARRAY($J$3),$E$3),$E$3)</f>
        <v>-4</v>
      </c>
      <c r="AA548" s="5">
        <v>-9</v>
      </c>
      <c r="AB548" s="5">
        <v>-8</v>
      </c>
      <c r="AC548" s="5">
        <v>8</v>
      </c>
      <c r="AD548" s="6"/>
      <c r="AE548" s="5" cm="1">
        <f t="array" ref="AE548:AH548">polysub(H548:K548,polymultdiv(_xlfn.ANCHORARRAY(U548),$F$14:$I$14,_xlfn.ANCHORARRAY($J$3),$E$3),$E$3)</f>
        <v>-14</v>
      </c>
      <c r="AF548" s="5">
        <v>-26</v>
      </c>
      <c r="AG548" s="5">
        <v>11</v>
      </c>
      <c r="AH548" s="5">
        <v>21</v>
      </c>
      <c r="AI548" s="6"/>
      <c r="AJ548" s="5" cm="1">
        <f t="array" ref="AJ548:AM548">decompose_poly(_xlfn.ANCHORARRAY(AE548),$E$3,2*Constants!$D$10,"low")</f>
        <v>7</v>
      </c>
      <c r="AK548" s="5">
        <v>-5</v>
      </c>
      <c r="AL548" s="5">
        <v>-9</v>
      </c>
      <c r="AM548" s="5">
        <v>1</v>
      </c>
      <c r="AO548" s="33" t="str" cm="1">
        <f t="array" ref="AO548">InfinityNorm(Z548:AC549)&amp;"&gt;="&amp;Constants!$D$8-Constants!$D$16</f>
        <v>12&gt;=11</v>
      </c>
      <c r="AP548" s="33"/>
      <c r="AQ548" s="33" t="b" cm="1">
        <f t="array" ref="AQ548">NOT(OR(InfinityNorm(Z548:AC549)&gt;=Constants!$D$8-Constants!$D$16,InfinityNorm(AJ548:AM549)&gt;=Constants!$D$10-Constants!$D$16))</f>
        <v>0</v>
      </c>
      <c r="AR548" s="33"/>
      <c r="AS548" s="40">
        <f t="shared" ref="AS548" si="172">IF(AQ548,1,0)</f>
        <v>0</v>
      </c>
      <c r="AT548" s="1"/>
      <c r="AU548" s="1"/>
      <c r="AW548" s="1"/>
      <c r="AX548" s="1"/>
      <c r="AY548" s="1"/>
    </row>
    <row r="549" spans="2:51" ht="18" customHeight="1" x14ac:dyDescent="0.3">
      <c r="B549" s="33"/>
      <c r="C549" s="5" cm="1">
        <f t="array" ref="C549:F549">PRNG_rnd_poly(4,B548*2+1,Constants!$D$8)</f>
        <v>4</v>
      </c>
      <c r="D549" s="5">
        <v>-11</v>
      </c>
      <c r="E549" s="5">
        <v>-7</v>
      </c>
      <c r="F549" s="5">
        <v>-8</v>
      </c>
      <c r="G549" s="6"/>
      <c r="H549" s="5">
        <v>9</v>
      </c>
      <c r="I549" s="5">
        <v>-8</v>
      </c>
      <c r="J549" s="5">
        <v>-26</v>
      </c>
      <c r="K549" s="5">
        <v>14</v>
      </c>
      <c r="L549" s="6"/>
      <c r="M549" s="5" cm="1">
        <f t="array" ref="M549:P549">decompose_poly(H549:K549,$E$3,2*Constants!$D$10,"high")</f>
        <v>0</v>
      </c>
      <c r="N549" s="5">
        <v>0</v>
      </c>
      <c r="O549" s="5">
        <v>2</v>
      </c>
      <c r="P549" s="5">
        <v>1</v>
      </c>
      <c r="Q549" s="6"/>
      <c r="R549" s="11" t="str" cm="1">
        <f t="array" ref="R549">mm3_hash($V$3&amp;_xlfn.TEXTJOIN(",",TRUE,M548:P549))</f>
        <v>AA721A44</v>
      </c>
      <c r="S549" s="6"/>
      <c r="T549" s="6"/>
      <c r="U549" s="6"/>
      <c r="V549" s="6"/>
      <c r="W549" s="6"/>
      <c r="X549" s="6"/>
      <c r="Y549" s="6"/>
      <c r="Z549" s="5" cm="1">
        <f t="array" ref="Z549:AC549">polyadd(C549:F549,polymultdiv($F$11:$I$11,_xlfn.ANCHORARRAY(U548),_xlfn.ANCHORARRAY($J$3),$E$3),$E$3)</f>
        <v>4</v>
      </c>
      <c r="AA549" s="5">
        <v>-12</v>
      </c>
      <c r="AB549" s="5">
        <v>-8</v>
      </c>
      <c r="AC549" s="5">
        <v>-10</v>
      </c>
      <c r="AD549" s="6"/>
      <c r="AE549" s="5" cm="1">
        <f t="array" ref="AE549:AH549">polysub(H549:K549,polymultdiv(_xlfn.ANCHORARRAY(U548),$F$15:$I$15,_xlfn.ANCHORARRAY($J$3),$E$3),$E$3)</f>
        <v>9</v>
      </c>
      <c r="AF549" s="5">
        <v>-9</v>
      </c>
      <c r="AG549" s="5">
        <v>-28</v>
      </c>
      <c r="AH549" s="5">
        <v>13</v>
      </c>
      <c r="AI549" s="6"/>
      <c r="AJ549" s="5" cm="1">
        <f t="array" ref="AJ549:AM549">decompose_poly(_xlfn.ANCHORARRAY(AE549),$E$3,2*Constants!$D$10,"low")</f>
        <v>9</v>
      </c>
      <c r="AK549" s="5">
        <v>-9</v>
      </c>
      <c r="AL549" s="5">
        <v>-7</v>
      </c>
      <c r="AM549" s="5">
        <v>-7</v>
      </c>
      <c r="AO549" s="33" t="str" cm="1">
        <f t="array" ref="AO549">InfinityNorm(AJ548:AM549)&amp;"&gt;="&amp;Constants!$D$10-Constants!$D$16</f>
        <v>9&gt;=8</v>
      </c>
      <c r="AP549" s="33"/>
      <c r="AQ549" s="33"/>
      <c r="AR549" s="33"/>
      <c r="AS549" s="40"/>
      <c r="AT549" s="1"/>
      <c r="AU549" s="1"/>
      <c r="AW549" s="1"/>
      <c r="AX549" s="1"/>
      <c r="AY549" s="1"/>
    </row>
    <row r="550" spans="2:51" ht="18" customHeight="1" x14ac:dyDescent="0.3">
      <c r="AT550" s="1"/>
      <c r="AU550" s="1"/>
      <c r="AW550" s="1"/>
      <c r="AX550" s="1"/>
      <c r="AY550" s="1"/>
    </row>
    <row r="551" spans="2:51" ht="18" customHeight="1" x14ac:dyDescent="0.3">
      <c r="B551" s="33">
        <v>175</v>
      </c>
      <c r="C551" s="5" cm="1">
        <f t="array" ref="C551:F551">PRNG_rnd_poly(4,B551*2,Constants!$D$8)</f>
        <v>-6</v>
      </c>
      <c r="D551" s="5">
        <v>8</v>
      </c>
      <c r="E551" s="5">
        <v>9</v>
      </c>
      <c r="F551" s="5">
        <v>-12</v>
      </c>
      <c r="G551" s="6"/>
      <c r="H551" s="5" cm="1">
        <f t="array" ref="H551:K552">poly_mv_mult_div($F$6:$I$6,$K$6:$N$6,$F$7:$I$7,$K$7:$N$7,C551:F551,C552:F552,_xlfn.ANCHORARRAY($J$3),$E$3)</f>
        <v>26</v>
      </c>
      <c r="I551" s="5">
        <v>28</v>
      </c>
      <c r="J551" s="5">
        <v>-3</v>
      </c>
      <c r="K551" s="5">
        <v>18</v>
      </c>
      <c r="L551" s="6"/>
      <c r="M551" s="5" cm="1">
        <f t="array" ref="M551:P551">decompose_poly(H551:K551,$E$3,2*Constants!$D$10,"high")</f>
        <v>1</v>
      </c>
      <c r="N551" s="5">
        <v>1</v>
      </c>
      <c r="O551" s="5">
        <v>0</v>
      </c>
      <c r="P551" s="5">
        <v>1</v>
      </c>
      <c r="Q551" s="6"/>
      <c r="R551" s="33" t="s">
        <v>14</v>
      </c>
      <c r="S551" s="33"/>
      <c r="T551" s="6"/>
      <c r="U551" s="5" cm="1">
        <f t="array" ref="U551:X551">SampleInBall(4,2,R552)</f>
        <v>0</v>
      </c>
      <c r="V551" s="5">
        <v>1</v>
      </c>
      <c r="W551" s="5">
        <v>-1</v>
      </c>
      <c r="X551" s="5">
        <v>0</v>
      </c>
      <c r="Y551" s="6"/>
      <c r="Z551" s="5" cm="1">
        <f t="array" ref="Z551:AC551">polyadd(C551:F551,polymultdiv($F$10:$I$10,_xlfn.ANCHORARRAY(U551),_xlfn.ANCHORARRAY($J$3),$E$3),$E$3)</f>
        <v>-6</v>
      </c>
      <c r="AA551" s="5">
        <v>8</v>
      </c>
      <c r="AB551" s="5">
        <v>10</v>
      </c>
      <c r="AC551" s="5">
        <v>-13</v>
      </c>
      <c r="AD551" s="6"/>
      <c r="AE551" s="5" cm="1">
        <f t="array" ref="AE551:AH551">polysub(H551:K551,polymultdiv(_xlfn.ANCHORARRAY(U551),$F$14:$I$14,_xlfn.ANCHORARRAY($J$3),$E$3),$E$3)</f>
        <v>25</v>
      </c>
      <c r="AF551" s="5">
        <v>27</v>
      </c>
      <c r="AG551" s="5">
        <v>-1</v>
      </c>
      <c r="AH551" s="5">
        <v>16</v>
      </c>
      <c r="AI551" s="6"/>
      <c r="AJ551" s="5" cm="1">
        <f t="array" ref="AJ551:AM551">decompose_poly(_xlfn.ANCHORARRAY(AE551),$E$3,2*Constants!$D$10,"low")</f>
        <v>5</v>
      </c>
      <c r="AK551" s="5">
        <v>7</v>
      </c>
      <c r="AL551" s="5">
        <v>-1</v>
      </c>
      <c r="AM551" s="5">
        <v>-4</v>
      </c>
      <c r="AO551" s="33" t="str" cm="1">
        <f t="array" ref="AO551">InfinityNorm(Z551:AC552)&amp;"&gt;="&amp;Constants!$D$8-Constants!$D$16</f>
        <v>13&gt;=11</v>
      </c>
      <c r="AP551" s="33"/>
      <c r="AQ551" s="33" t="b" cm="1">
        <f t="array" ref="AQ551">NOT(OR(InfinityNorm(Z551:AC552)&gt;=Constants!$D$8-Constants!$D$16,InfinityNorm(AJ551:AM552)&gt;=Constants!$D$10-Constants!$D$16))</f>
        <v>0</v>
      </c>
      <c r="AR551" s="33"/>
      <c r="AS551" s="40">
        <f t="shared" ref="AS551" si="173">IF(AQ551,1,0)</f>
        <v>0</v>
      </c>
      <c r="AT551" s="1"/>
      <c r="AU551" s="1"/>
      <c r="AW551" s="1"/>
      <c r="AX551" s="1"/>
      <c r="AY551" s="1"/>
    </row>
    <row r="552" spans="2:51" ht="18" customHeight="1" x14ac:dyDescent="0.3">
      <c r="B552" s="33"/>
      <c r="C552" s="5" cm="1">
        <f t="array" ref="C552:F552">PRNG_rnd_poly(4,B551*2+1,Constants!$D$8)</f>
        <v>11</v>
      </c>
      <c r="D552" s="5">
        <v>-7</v>
      </c>
      <c r="E552" s="5">
        <v>-4</v>
      </c>
      <c r="F552" s="5">
        <v>-8</v>
      </c>
      <c r="G552" s="6"/>
      <c r="H552" s="5">
        <v>3</v>
      </c>
      <c r="I552" s="5">
        <v>29</v>
      </c>
      <c r="J552" s="5">
        <v>26</v>
      </c>
      <c r="K552" s="5">
        <v>27</v>
      </c>
      <c r="L552" s="6"/>
      <c r="M552" s="5" cm="1">
        <f t="array" ref="M552:P552">decompose_poly(H552:K552,$E$3,2*Constants!$D$10,"high")</f>
        <v>0</v>
      </c>
      <c r="N552" s="5">
        <v>1</v>
      </c>
      <c r="O552" s="5">
        <v>1</v>
      </c>
      <c r="P552" s="5">
        <v>1</v>
      </c>
      <c r="Q552" s="6"/>
      <c r="R552" s="11" t="str" cm="1">
        <f t="array" ref="R552">mm3_hash($V$3&amp;_xlfn.TEXTJOIN(",",TRUE,M551:P552))</f>
        <v>189B8B89</v>
      </c>
      <c r="S552" s="6"/>
      <c r="T552" s="6"/>
      <c r="U552" s="6"/>
      <c r="V552" s="6"/>
      <c r="W552" s="6"/>
      <c r="X552" s="6"/>
      <c r="Y552" s="6"/>
      <c r="Z552" s="5" cm="1">
        <f t="array" ref="Z552:AC552">polyadd(C552:F552,polymultdiv($F$11:$I$11,_xlfn.ANCHORARRAY(U551),_xlfn.ANCHORARRAY($J$3),$E$3),$E$3)</f>
        <v>13</v>
      </c>
      <c r="AA552" s="5">
        <v>-8</v>
      </c>
      <c r="AB552" s="5">
        <v>-3</v>
      </c>
      <c r="AC552" s="5">
        <v>-8</v>
      </c>
      <c r="AD552" s="6"/>
      <c r="AE552" s="5" cm="1">
        <f t="array" ref="AE552:AH552">polysub(H552:K552,polymultdiv(_xlfn.ANCHORARRAY(U551),$F$15:$I$15,_xlfn.ANCHORARRAY($J$3),$E$3),$E$3)</f>
        <v>3</v>
      </c>
      <c r="AF552" s="5">
        <v>30</v>
      </c>
      <c r="AG552" s="5">
        <v>26</v>
      </c>
      <c r="AH552" s="5">
        <v>26</v>
      </c>
      <c r="AI552" s="6"/>
      <c r="AJ552" s="5" cm="1">
        <f t="array" ref="AJ552:AM552">decompose_poly(_xlfn.ANCHORARRAY(AE552),$E$3,2*Constants!$D$10,"low")</f>
        <v>3</v>
      </c>
      <c r="AK552" s="5">
        <v>10</v>
      </c>
      <c r="AL552" s="5">
        <v>6</v>
      </c>
      <c r="AM552" s="5">
        <v>6</v>
      </c>
      <c r="AO552" s="33" t="str" cm="1">
        <f t="array" ref="AO552">InfinityNorm(AJ551:AM552)&amp;"&gt;="&amp;Constants!$D$10-Constants!$D$16</f>
        <v>10&gt;=8</v>
      </c>
      <c r="AP552" s="33"/>
      <c r="AQ552" s="33"/>
      <c r="AR552" s="33"/>
      <c r="AS552" s="40"/>
      <c r="AT552" s="1"/>
      <c r="AU552" s="1"/>
      <c r="AW552" s="1"/>
      <c r="AX552" s="1"/>
      <c r="AY552" s="1"/>
    </row>
    <row r="553" spans="2:51" ht="18" customHeight="1" x14ac:dyDescent="0.3">
      <c r="AT553" s="1"/>
      <c r="AU553" s="1"/>
      <c r="AW553" s="1"/>
      <c r="AX553" s="1"/>
      <c r="AY553" s="1"/>
    </row>
    <row r="554" spans="2:51" ht="18" customHeight="1" x14ac:dyDescent="0.3">
      <c r="B554" s="33">
        <v>176</v>
      </c>
      <c r="C554" s="5" cm="1">
        <f t="array" ref="C554:F554">PRNG_rnd_poly(4,B554*2,Constants!$D$8)</f>
        <v>-8</v>
      </c>
      <c r="D554" s="5">
        <v>-2</v>
      </c>
      <c r="E554" s="5">
        <v>2</v>
      </c>
      <c r="F554" s="5">
        <v>10</v>
      </c>
      <c r="G554" s="6"/>
      <c r="H554" s="5" cm="1">
        <f t="array" ref="H554:K555">poly_mv_mult_div($F$6:$I$6,$K$6:$N$6,$F$7:$I$7,$K$7:$N$7,C554:F554,C555:F555,_xlfn.ANCHORARRAY($J$3),$E$3)</f>
        <v>26</v>
      </c>
      <c r="I554" s="5">
        <v>-29</v>
      </c>
      <c r="J554" s="5">
        <v>-7</v>
      </c>
      <c r="K554" s="5">
        <v>16</v>
      </c>
      <c r="L554" s="6"/>
      <c r="M554" s="5" cm="1">
        <f t="array" ref="M554:P554">decompose_poly(H554:K554,$E$3,2*Constants!$D$10,"high")</f>
        <v>1</v>
      </c>
      <c r="N554" s="5">
        <v>2</v>
      </c>
      <c r="O554" s="5">
        <v>0</v>
      </c>
      <c r="P554" s="5">
        <v>1</v>
      </c>
      <c r="Q554" s="6"/>
      <c r="R554" s="33" t="s">
        <v>14</v>
      </c>
      <c r="S554" s="33"/>
      <c r="T554" s="6"/>
      <c r="U554" s="5" cm="1">
        <f t="array" ref="U554:X554">SampleInBall(4,2,R555)</f>
        <v>0</v>
      </c>
      <c r="V554" s="5">
        <v>1</v>
      </c>
      <c r="W554" s="5">
        <v>0</v>
      </c>
      <c r="X554" s="5">
        <v>-1</v>
      </c>
      <c r="Y554" s="6"/>
      <c r="Z554" s="5" cm="1">
        <f t="array" ref="Z554:AC554">polyadd(C554:F554,polymultdiv($F$10:$I$10,_xlfn.ANCHORARRAY(U554),_xlfn.ANCHORARRAY($J$3),$E$3),$E$3)</f>
        <v>-7</v>
      </c>
      <c r="AA554" s="5">
        <v>-2</v>
      </c>
      <c r="AB554" s="5">
        <v>3</v>
      </c>
      <c r="AC554" s="5">
        <v>10</v>
      </c>
      <c r="AD554" s="6"/>
      <c r="AE554" s="5" cm="1">
        <f t="array" ref="AE554:AH554">polysub(H554:K554,polymultdiv(_xlfn.ANCHORARRAY(U554),$F$14:$I$14,_xlfn.ANCHORARRAY($J$3),$E$3),$E$3)</f>
        <v>27</v>
      </c>
      <c r="AF554" s="5">
        <v>30</v>
      </c>
      <c r="AG554" s="5">
        <v>-6</v>
      </c>
      <c r="AH554" s="5">
        <v>16</v>
      </c>
      <c r="AI554" s="6"/>
      <c r="AJ554" s="5" cm="1">
        <f t="array" ref="AJ554:AM554">decompose_poly(_xlfn.ANCHORARRAY(AE554),$E$3,2*Constants!$D$10,"low")</f>
        <v>7</v>
      </c>
      <c r="AK554" s="5">
        <v>10</v>
      </c>
      <c r="AL554" s="5">
        <v>-6</v>
      </c>
      <c r="AM554" s="5">
        <v>-4</v>
      </c>
      <c r="AO554" s="33" t="str" cm="1">
        <f t="array" ref="AO554">InfinityNorm(Z554:AC555)&amp;"&gt;="&amp;Constants!$D$8-Constants!$D$16</f>
        <v>12&gt;=11</v>
      </c>
      <c r="AP554" s="33"/>
      <c r="AQ554" s="33" t="b" cm="1">
        <f t="array" ref="AQ554">NOT(OR(InfinityNorm(Z554:AC555)&gt;=Constants!$D$8-Constants!$D$16,InfinityNorm(AJ554:AM555)&gt;=Constants!$D$10-Constants!$D$16))</f>
        <v>0</v>
      </c>
      <c r="AR554" s="33"/>
      <c r="AS554" s="40">
        <f t="shared" ref="AS554" si="174">IF(AQ554,1,0)</f>
        <v>0</v>
      </c>
      <c r="AT554" s="1"/>
      <c r="AU554" s="1"/>
      <c r="AW554" s="1"/>
      <c r="AX554" s="1"/>
      <c r="AY554" s="1"/>
    </row>
    <row r="555" spans="2:51" ht="18" customHeight="1" x14ac:dyDescent="0.3">
      <c r="B555" s="33"/>
      <c r="C555" s="5" cm="1">
        <f t="array" ref="C555:F555">PRNG_rnd_poly(4,B554*2+1,Constants!$D$8)</f>
        <v>10</v>
      </c>
      <c r="D555" s="5">
        <v>1</v>
      </c>
      <c r="E555" s="5">
        <v>10</v>
      </c>
      <c r="F555" s="5">
        <v>-11</v>
      </c>
      <c r="G555" s="6"/>
      <c r="H555" s="5">
        <v>-12</v>
      </c>
      <c r="I555" s="5">
        <v>11</v>
      </c>
      <c r="J555" s="5">
        <v>1</v>
      </c>
      <c r="K555" s="5">
        <v>-1</v>
      </c>
      <c r="L555" s="6"/>
      <c r="M555" s="5" cm="1">
        <f t="array" ref="M555:P555">decompose_poly(H555:K555,$E$3,2*Constants!$D$10,"high")</f>
        <v>2</v>
      </c>
      <c r="N555" s="5">
        <v>1</v>
      </c>
      <c r="O555" s="5">
        <v>0</v>
      </c>
      <c r="P555" s="5">
        <v>0</v>
      </c>
      <c r="Q555" s="6"/>
      <c r="R555" s="11" t="str" cm="1">
        <f t="array" ref="R555">mm3_hash($V$3&amp;_xlfn.TEXTJOIN(",",TRUE,M554:P555))</f>
        <v>3DFD7628</v>
      </c>
      <c r="S555" s="6"/>
      <c r="T555" s="6"/>
      <c r="U555" s="6"/>
      <c r="V555" s="6"/>
      <c r="W555" s="6"/>
      <c r="X555" s="6"/>
      <c r="Y555" s="6"/>
      <c r="Z555" s="5" cm="1">
        <f t="array" ref="Z555:AC555">polyadd(C555:F555,polymultdiv($F$11:$I$11,_xlfn.ANCHORARRAY(U554),_xlfn.ANCHORARRAY($J$3),$E$3),$E$3)</f>
        <v>12</v>
      </c>
      <c r="AA555" s="5">
        <v>2</v>
      </c>
      <c r="AB555" s="5">
        <v>10</v>
      </c>
      <c r="AC555" s="5">
        <v>-10</v>
      </c>
      <c r="AD555" s="6"/>
      <c r="AE555" s="5" cm="1">
        <f t="array" ref="AE555:AH555">polysub(H555:K555,polymultdiv(_xlfn.ANCHORARRAY(U554),$F$15:$I$15,_xlfn.ANCHORARRAY($J$3),$E$3),$E$3)</f>
        <v>-11</v>
      </c>
      <c r="AF555" s="5">
        <v>12</v>
      </c>
      <c r="AG555" s="5">
        <v>2</v>
      </c>
      <c r="AH555" s="5">
        <v>-2</v>
      </c>
      <c r="AI555" s="6"/>
      <c r="AJ555" s="5" cm="1">
        <f t="array" ref="AJ555:AM555">decompose_poly(_xlfn.ANCHORARRAY(AE555),$E$3,2*Constants!$D$10,"low")</f>
        <v>10</v>
      </c>
      <c r="AK555" s="5">
        <v>-8</v>
      </c>
      <c r="AL555" s="5">
        <v>2</v>
      </c>
      <c r="AM555" s="5">
        <v>-2</v>
      </c>
      <c r="AO555" s="33" t="str" cm="1">
        <f t="array" ref="AO555">InfinityNorm(AJ554:AM555)&amp;"&gt;="&amp;Constants!$D$10-Constants!$D$16</f>
        <v>10&gt;=8</v>
      </c>
      <c r="AP555" s="33"/>
      <c r="AQ555" s="33"/>
      <c r="AR555" s="33"/>
      <c r="AS555" s="40"/>
      <c r="AT555" s="1"/>
      <c r="AU555" s="1"/>
      <c r="AW555" s="1"/>
      <c r="AX555" s="1"/>
      <c r="AY555" s="1"/>
    </row>
    <row r="556" spans="2:51" ht="18" customHeight="1" x14ac:dyDescent="0.3">
      <c r="AT556" s="1"/>
      <c r="AU556" s="1"/>
      <c r="AW556" s="1"/>
      <c r="AX556" s="1"/>
      <c r="AY556" s="1"/>
    </row>
    <row r="557" spans="2:51" ht="18" customHeight="1" x14ac:dyDescent="0.3">
      <c r="B557" s="33">
        <v>177</v>
      </c>
      <c r="C557" s="5" cm="1">
        <f t="array" ref="C557:F557">PRNG_rnd_poly(4,B557*2,Constants!$D$8)</f>
        <v>-8</v>
      </c>
      <c r="D557" s="5">
        <v>-12</v>
      </c>
      <c r="E557" s="5">
        <v>12</v>
      </c>
      <c r="F557" s="5">
        <v>-2</v>
      </c>
      <c r="G557" s="6"/>
      <c r="H557" s="5" cm="1">
        <f t="array" ref="H557:K558">poly_mv_mult_div($F$6:$I$6,$K$6:$N$6,$F$7:$I$7,$K$7:$N$7,C557:F557,C558:F558,_xlfn.ANCHORARRAY($J$3),$E$3)</f>
        <v>-18</v>
      </c>
      <c r="I557" s="5">
        <v>0</v>
      </c>
      <c r="J557" s="5">
        <v>-20</v>
      </c>
      <c r="K557" s="5">
        <v>-9</v>
      </c>
      <c r="L557" s="6"/>
      <c r="M557" s="5" cm="1">
        <f t="array" ref="M557:P557">decompose_poly(H557:K557,$E$3,2*Constants!$D$10,"high")</f>
        <v>2</v>
      </c>
      <c r="N557" s="5">
        <v>0</v>
      </c>
      <c r="O557" s="5">
        <v>2</v>
      </c>
      <c r="P557" s="5">
        <v>0</v>
      </c>
      <c r="Q557" s="6"/>
      <c r="R557" s="33" t="s">
        <v>14</v>
      </c>
      <c r="S557" s="33"/>
      <c r="T557" s="6"/>
      <c r="U557" s="5" cm="1">
        <f t="array" ref="U557:X557">SampleInBall(4,2,R558)</f>
        <v>1</v>
      </c>
      <c r="V557" s="5">
        <v>0</v>
      </c>
      <c r="W557" s="5">
        <v>0</v>
      </c>
      <c r="X557" s="5">
        <v>1</v>
      </c>
      <c r="Y557" s="6"/>
      <c r="Z557" s="5" cm="1">
        <f t="array" ref="Z557:AC557">polyadd(C557:F557,polymultdiv($F$10:$I$10,_xlfn.ANCHORARRAY(U557),_xlfn.ANCHORARRAY($J$3),$E$3),$E$3)</f>
        <v>-9</v>
      </c>
      <c r="AA557" s="5">
        <v>-11</v>
      </c>
      <c r="AB557" s="5">
        <v>12</v>
      </c>
      <c r="AC557" s="5">
        <v>-2</v>
      </c>
      <c r="AD557" s="6"/>
      <c r="AE557" s="5" cm="1">
        <f t="array" ref="AE557:AH557">polysub(H557:K557,polymultdiv(_xlfn.ANCHORARRAY(U557),$F$14:$I$14,_xlfn.ANCHORARRAY($J$3),$E$3),$E$3)</f>
        <v>-20</v>
      </c>
      <c r="AF557" s="5">
        <v>2</v>
      </c>
      <c r="AG557" s="5">
        <v>-21</v>
      </c>
      <c r="AH557" s="5">
        <v>-10</v>
      </c>
      <c r="AI557" s="6"/>
      <c r="AJ557" s="5" cm="1">
        <f t="array" ref="AJ557:AM557">decompose_poly(_xlfn.ANCHORARRAY(AE557),$E$3,2*Constants!$D$10,"low")</f>
        <v>1</v>
      </c>
      <c r="AK557" s="5">
        <v>2</v>
      </c>
      <c r="AL557" s="5">
        <v>0</v>
      </c>
      <c r="AM557" s="5">
        <v>-10</v>
      </c>
      <c r="AO557" s="33" t="str" cm="1">
        <f t="array" ref="AO557">InfinityNorm(Z557:AC558)&amp;"&gt;="&amp;Constants!$D$8-Constants!$D$16</f>
        <v>12&gt;=11</v>
      </c>
      <c r="AP557" s="33"/>
      <c r="AQ557" s="33" t="b" cm="1">
        <f t="array" ref="AQ557">NOT(OR(InfinityNorm(Z557:AC558)&gt;=Constants!$D$8-Constants!$D$16,InfinityNorm(AJ557:AM558)&gt;=Constants!$D$10-Constants!$D$16))</f>
        <v>0</v>
      </c>
      <c r="AR557" s="33"/>
      <c r="AS557" s="40">
        <f t="shared" ref="AS557" si="175">IF(AQ557,1,0)</f>
        <v>0</v>
      </c>
      <c r="AT557" s="1"/>
      <c r="AU557" s="1"/>
      <c r="AW557" s="1"/>
      <c r="AX557" s="1"/>
      <c r="AY557" s="1"/>
    </row>
    <row r="558" spans="2:51" ht="18" customHeight="1" x14ac:dyDescent="0.3">
      <c r="B558" s="33"/>
      <c r="C558" s="5" cm="1">
        <f t="array" ref="C558:F558">PRNG_rnd_poly(4,B557*2+1,Constants!$D$8)</f>
        <v>-7</v>
      </c>
      <c r="D558" s="5">
        <v>-4</v>
      </c>
      <c r="E558" s="5">
        <v>-8</v>
      </c>
      <c r="F558" s="5">
        <v>-9</v>
      </c>
      <c r="G558" s="6"/>
      <c r="H558" s="5">
        <v>1</v>
      </c>
      <c r="I558" s="5">
        <v>-24</v>
      </c>
      <c r="J558" s="5">
        <v>2</v>
      </c>
      <c r="K558" s="5">
        <v>-7</v>
      </c>
      <c r="L558" s="6"/>
      <c r="M558" s="5" cm="1">
        <f t="array" ref="M558:P558">decompose_poly(H558:K558,$E$3,2*Constants!$D$10,"high")</f>
        <v>0</v>
      </c>
      <c r="N558" s="5">
        <v>2</v>
      </c>
      <c r="O558" s="5">
        <v>0</v>
      </c>
      <c r="P558" s="5">
        <v>0</v>
      </c>
      <c r="Q558" s="6"/>
      <c r="R558" s="11" t="str" cm="1">
        <f t="array" ref="R558">mm3_hash($V$3&amp;_xlfn.TEXTJOIN(",",TRUE,M557:P558))</f>
        <v>48F976B6</v>
      </c>
      <c r="S558" s="6"/>
      <c r="T558" s="6"/>
      <c r="U558" s="6"/>
      <c r="V558" s="6"/>
      <c r="W558" s="6"/>
      <c r="X558" s="6"/>
      <c r="Y558" s="6"/>
      <c r="Z558" s="5" cm="1">
        <f t="array" ref="Z558:AC558">polyadd(C558:F558,polymultdiv($F$11:$I$11,_xlfn.ANCHORARRAY(U557),_xlfn.ANCHORARRAY($J$3),$E$3),$E$3)</f>
        <v>-8</v>
      </c>
      <c r="AA558" s="5">
        <v>-4</v>
      </c>
      <c r="AB558" s="5">
        <v>-6</v>
      </c>
      <c r="AC558" s="5">
        <v>-10</v>
      </c>
      <c r="AD558" s="6"/>
      <c r="AE558" s="5" cm="1">
        <f t="array" ref="AE558:AH558">polysub(H558:K558,polymultdiv(_xlfn.ANCHORARRAY(U557),$F$15:$I$15,_xlfn.ANCHORARRAY($J$3),$E$3),$E$3)</f>
        <v>1</v>
      </c>
      <c r="AF558" s="5">
        <v>-23</v>
      </c>
      <c r="AG558" s="5">
        <v>2</v>
      </c>
      <c r="AH558" s="5">
        <v>-6</v>
      </c>
      <c r="AI558" s="6"/>
      <c r="AJ558" s="5" cm="1">
        <f t="array" ref="AJ558:AM558">decompose_poly(_xlfn.ANCHORARRAY(AE558),$E$3,2*Constants!$D$10,"low")</f>
        <v>1</v>
      </c>
      <c r="AK558" s="5">
        <v>-2</v>
      </c>
      <c r="AL558" s="5">
        <v>2</v>
      </c>
      <c r="AM558" s="5">
        <v>-6</v>
      </c>
      <c r="AO558" s="33" t="str" cm="1">
        <f t="array" ref="AO558">InfinityNorm(AJ557:AM558)&amp;"&gt;="&amp;Constants!$D$10-Constants!$D$16</f>
        <v>10&gt;=8</v>
      </c>
      <c r="AP558" s="33"/>
      <c r="AQ558" s="33"/>
      <c r="AR558" s="33"/>
      <c r="AS558" s="40"/>
      <c r="AT558" s="1"/>
      <c r="AU558" s="1"/>
      <c r="AW558" s="1"/>
      <c r="AX558" s="1"/>
      <c r="AY558" s="1"/>
    </row>
    <row r="559" spans="2:51" ht="18" customHeight="1" x14ac:dyDescent="0.3">
      <c r="AT559" s="1"/>
      <c r="AU559" s="1"/>
      <c r="AW559" s="1"/>
      <c r="AX559" s="1"/>
      <c r="AY559" s="1"/>
    </row>
    <row r="560" spans="2:51" ht="18" customHeight="1" x14ac:dyDescent="0.3">
      <c r="B560" s="33">
        <v>178</v>
      </c>
      <c r="C560" s="5" cm="1">
        <f t="array" ref="C560:F560">PRNG_rnd_poly(4,B560*2,Constants!$D$8)</f>
        <v>-5</v>
      </c>
      <c r="D560" s="5">
        <v>11</v>
      </c>
      <c r="E560" s="5">
        <v>-9</v>
      </c>
      <c r="F560" s="5">
        <v>-7</v>
      </c>
      <c r="G560" s="6"/>
      <c r="H560" s="5" cm="1">
        <f t="array" ref="H560:K561">poly_mv_mult_div($F$6:$I$6,$K$6:$N$6,$F$7:$I$7,$K$7:$N$7,C560:F560,C561:F561,_xlfn.ANCHORARRAY($J$3),$E$3)</f>
        <v>-16</v>
      </c>
      <c r="I560" s="5">
        <v>-21</v>
      </c>
      <c r="J560" s="5">
        <v>-10</v>
      </c>
      <c r="K560" s="5">
        <v>14</v>
      </c>
      <c r="L560" s="6"/>
      <c r="M560" s="5" cm="1">
        <f t="array" ref="M560:P560">decompose_poly(H560:K560,$E$3,2*Constants!$D$10,"high")</f>
        <v>2</v>
      </c>
      <c r="N560" s="5">
        <v>2</v>
      </c>
      <c r="O560" s="5">
        <v>0</v>
      </c>
      <c r="P560" s="5">
        <v>1</v>
      </c>
      <c r="Q560" s="6"/>
      <c r="R560" s="33" t="s">
        <v>14</v>
      </c>
      <c r="S560" s="33"/>
      <c r="T560" s="6"/>
      <c r="U560" s="5" cm="1">
        <f t="array" ref="U560:X560">SampleInBall(4,2,R561)</f>
        <v>0</v>
      </c>
      <c r="V560" s="5">
        <v>1</v>
      </c>
      <c r="W560" s="5">
        <v>-1</v>
      </c>
      <c r="X560" s="5">
        <v>0</v>
      </c>
      <c r="Y560" s="6"/>
      <c r="Z560" s="5" cm="1">
        <f t="array" ref="Z560:AC560">polyadd(C560:F560,polymultdiv($F$10:$I$10,_xlfn.ANCHORARRAY(U560),_xlfn.ANCHORARRAY($J$3),$E$3),$E$3)</f>
        <v>-5</v>
      </c>
      <c r="AA560" s="5">
        <v>11</v>
      </c>
      <c r="AB560" s="5">
        <v>-8</v>
      </c>
      <c r="AC560" s="5">
        <v>-8</v>
      </c>
      <c r="AD560" s="6"/>
      <c r="AE560" s="5" cm="1">
        <f t="array" ref="AE560:AH560">polysub(H560:K560,polymultdiv(_xlfn.ANCHORARRAY(U560),$F$14:$I$14,_xlfn.ANCHORARRAY($J$3),$E$3),$E$3)</f>
        <v>-17</v>
      </c>
      <c r="AF560" s="5">
        <v>-22</v>
      </c>
      <c r="AG560" s="5">
        <v>-8</v>
      </c>
      <c r="AH560" s="5">
        <v>12</v>
      </c>
      <c r="AI560" s="6"/>
      <c r="AJ560" s="5" cm="1">
        <f t="array" ref="AJ560:AM560">decompose_poly(_xlfn.ANCHORARRAY(AE560),$E$3,2*Constants!$D$10,"low")</f>
        <v>4</v>
      </c>
      <c r="AK560" s="5">
        <v>-1</v>
      </c>
      <c r="AL560" s="5">
        <v>-8</v>
      </c>
      <c r="AM560" s="5">
        <v>-8</v>
      </c>
      <c r="AO560" s="33" t="str" cm="1">
        <f t="array" ref="AO560">InfinityNorm(Z560:AC561)&amp;"&gt;="&amp;Constants!$D$8-Constants!$D$16</f>
        <v>11&gt;=11</v>
      </c>
      <c r="AP560" s="33"/>
      <c r="AQ560" s="33" t="b" cm="1">
        <f t="array" ref="AQ560">NOT(OR(InfinityNorm(Z560:AC561)&gt;=Constants!$D$8-Constants!$D$16,InfinityNorm(AJ560:AM561)&gt;=Constants!$D$10-Constants!$D$16))</f>
        <v>0</v>
      </c>
      <c r="AR560" s="33"/>
      <c r="AS560" s="40">
        <f t="shared" ref="AS560" si="176">IF(AQ560,1,0)</f>
        <v>0</v>
      </c>
      <c r="AT560" s="1"/>
      <c r="AU560" s="1"/>
      <c r="AW560" s="1"/>
      <c r="AX560" s="1"/>
      <c r="AY560" s="1"/>
    </row>
    <row r="561" spans="2:51" ht="18" customHeight="1" x14ac:dyDescent="0.3">
      <c r="B561" s="33"/>
      <c r="C561" s="5" cm="1">
        <f t="array" ref="C561:F561">PRNG_rnd_poly(4,B560*2+1,Constants!$D$8)</f>
        <v>8</v>
      </c>
      <c r="D561" s="5">
        <v>10</v>
      </c>
      <c r="E561" s="5">
        <v>-7</v>
      </c>
      <c r="F561" s="5">
        <v>-4</v>
      </c>
      <c r="G561" s="6"/>
      <c r="H561" s="5">
        <v>-21</v>
      </c>
      <c r="I561" s="5">
        <v>6</v>
      </c>
      <c r="J561" s="5">
        <v>29</v>
      </c>
      <c r="K561" s="5">
        <v>-14</v>
      </c>
      <c r="L561" s="6"/>
      <c r="M561" s="5" cm="1">
        <f t="array" ref="M561:P561">decompose_poly(H561:K561,$E$3,2*Constants!$D$10,"high")</f>
        <v>2</v>
      </c>
      <c r="N561" s="5">
        <v>0</v>
      </c>
      <c r="O561" s="5">
        <v>1</v>
      </c>
      <c r="P561" s="5">
        <v>2</v>
      </c>
      <c r="Q561" s="6"/>
      <c r="R561" s="11" t="str" cm="1">
        <f t="array" ref="R561">mm3_hash($V$3&amp;_xlfn.TEXTJOIN(",",TRUE,M560:P561))</f>
        <v>7AB41B2A</v>
      </c>
      <c r="S561" s="6"/>
      <c r="T561" s="6"/>
      <c r="U561" s="6"/>
      <c r="V561" s="6"/>
      <c r="W561" s="6"/>
      <c r="X561" s="6"/>
      <c r="Y561" s="6"/>
      <c r="Z561" s="5" cm="1">
        <f t="array" ref="Z561:AC561">polyadd(C561:F561,polymultdiv($F$11:$I$11,_xlfn.ANCHORARRAY(U560),_xlfn.ANCHORARRAY($J$3),$E$3),$E$3)</f>
        <v>10</v>
      </c>
      <c r="AA561" s="5">
        <v>9</v>
      </c>
      <c r="AB561" s="5">
        <v>-6</v>
      </c>
      <c r="AC561" s="5">
        <v>-4</v>
      </c>
      <c r="AD561" s="6"/>
      <c r="AE561" s="5" cm="1">
        <f t="array" ref="AE561:AH561">polysub(H561:K561,polymultdiv(_xlfn.ANCHORARRAY(U560),$F$15:$I$15,_xlfn.ANCHORARRAY($J$3),$E$3),$E$3)</f>
        <v>-21</v>
      </c>
      <c r="AF561" s="5">
        <v>7</v>
      </c>
      <c r="AG561" s="5">
        <v>29</v>
      </c>
      <c r="AH561" s="5">
        <v>-15</v>
      </c>
      <c r="AI561" s="6"/>
      <c r="AJ561" s="5" cm="1">
        <f t="array" ref="AJ561:AM561">decompose_poly(_xlfn.ANCHORARRAY(AE561),$E$3,2*Constants!$D$10,"low")</f>
        <v>0</v>
      </c>
      <c r="AK561" s="5">
        <v>7</v>
      </c>
      <c r="AL561" s="5">
        <v>9</v>
      </c>
      <c r="AM561" s="5">
        <v>6</v>
      </c>
      <c r="AO561" s="33" t="str" cm="1">
        <f t="array" ref="AO561">InfinityNorm(AJ560:AM561)&amp;"&gt;="&amp;Constants!$D$10-Constants!$D$16</f>
        <v>9&gt;=8</v>
      </c>
      <c r="AP561" s="33"/>
      <c r="AQ561" s="33"/>
      <c r="AR561" s="33"/>
      <c r="AS561" s="40"/>
      <c r="AT561" s="1"/>
      <c r="AU561" s="1"/>
      <c r="AW561" s="1"/>
      <c r="AX561" s="1"/>
      <c r="AY561" s="1"/>
    </row>
    <row r="562" spans="2:51" ht="18" customHeight="1" x14ac:dyDescent="0.3">
      <c r="AT562" s="1"/>
      <c r="AU562" s="1"/>
      <c r="AW562" s="1"/>
      <c r="AX562" s="1"/>
      <c r="AY562" s="1"/>
    </row>
    <row r="563" spans="2:51" ht="18" customHeight="1" x14ac:dyDescent="0.3">
      <c r="B563" s="33">
        <v>179</v>
      </c>
      <c r="C563" s="5" cm="1">
        <f t="array" ref="C563:F563">PRNG_rnd_poly(4,B563*2,Constants!$D$8)</f>
        <v>-8</v>
      </c>
      <c r="D563" s="5">
        <v>0</v>
      </c>
      <c r="E563" s="5">
        <v>-12</v>
      </c>
      <c r="F563" s="5">
        <v>-10</v>
      </c>
      <c r="G563" s="6"/>
      <c r="H563" s="5" cm="1">
        <f t="array" ref="H563:K564">poly_mv_mult_div($F$6:$I$6,$K$6:$N$6,$F$7:$I$7,$K$7:$N$7,C563:F563,C564:F564,_xlfn.ANCHORARRAY($J$3),$E$3)</f>
        <v>6</v>
      </c>
      <c r="I563" s="5">
        <v>14</v>
      </c>
      <c r="J563" s="5">
        <v>-20</v>
      </c>
      <c r="K563" s="5">
        <v>-1</v>
      </c>
      <c r="L563" s="6"/>
      <c r="M563" s="5" cm="1">
        <f t="array" ref="M563:P563">decompose_poly(H563:K563,$E$3,2*Constants!$D$10,"high")</f>
        <v>0</v>
      </c>
      <c r="N563" s="5">
        <v>1</v>
      </c>
      <c r="O563" s="5">
        <v>2</v>
      </c>
      <c r="P563" s="5">
        <v>0</v>
      </c>
      <c r="Q563" s="6"/>
      <c r="R563" s="33" t="s">
        <v>14</v>
      </c>
      <c r="S563" s="33"/>
      <c r="T563" s="6"/>
      <c r="U563" s="5" cm="1">
        <f t="array" ref="U563:X563">SampleInBall(4,2,R564)</f>
        <v>1</v>
      </c>
      <c r="V563" s="5">
        <v>0</v>
      </c>
      <c r="W563" s="5">
        <v>0</v>
      </c>
      <c r="X563" s="5">
        <v>1</v>
      </c>
      <c r="Y563" s="6"/>
      <c r="Z563" s="5" cm="1">
        <f t="array" ref="Z563:AC563">polyadd(C563:F563,polymultdiv($F$10:$I$10,_xlfn.ANCHORARRAY(U563),_xlfn.ANCHORARRAY($J$3),$E$3),$E$3)</f>
        <v>-9</v>
      </c>
      <c r="AA563" s="5">
        <v>1</v>
      </c>
      <c r="AB563" s="5">
        <v>-12</v>
      </c>
      <c r="AC563" s="5">
        <v>-10</v>
      </c>
      <c r="AD563" s="6"/>
      <c r="AE563" s="5" cm="1">
        <f t="array" ref="AE563:AH563">polysub(H563:K563,polymultdiv(_xlfn.ANCHORARRAY(U563),$F$14:$I$14,_xlfn.ANCHORARRAY($J$3),$E$3),$E$3)</f>
        <v>4</v>
      </c>
      <c r="AF563" s="5">
        <v>16</v>
      </c>
      <c r="AG563" s="5">
        <v>-21</v>
      </c>
      <c r="AH563" s="5">
        <v>-2</v>
      </c>
      <c r="AI563" s="6"/>
      <c r="AJ563" s="5" cm="1">
        <f t="array" ref="AJ563:AM563">decompose_poly(_xlfn.ANCHORARRAY(AE563),$E$3,2*Constants!$D$10,"low")</f>
        <v>4</v>
      </c>
      <c r="AK563" s="5">
        <v>-4</v>
      </c>
      <c r="AL563" s="5">
        <v>0</v>
      </c>
      <c r="AM563" s="5">
        <v>-2</v>
      </c>
      <c r="AO563" s="33" t="str" cm="1">
        <f t="array" ref="AO563">InfinityNorm(Z563:AC564)&amp;"&gt;="&amp;Constants!$D$8-Constants!$D$16</f>
        <v>13&gt;=11</v>
      </c>
      <c r="AP563" s="33"/>
      <c r="AQ563" s="33" t="b" cm="1">
        <f t="array" ref="AQ563">NOT(OR(InfinityNorm(Z563:AC564)&gt;=Constants!$D$8-Constants!$D$16,InfinityNorm(AJ563:AM564)&gt;=Constants!$D$10-Constants!$D$16))</f>
        <v>0</v>
      </c>
      <c r="AR563" s="33"/>
      <c r="AS563" s="40">
        <f t="shared" ref="AS563" si="177">IF(AQ563,1,0)</f>
        <v>0</v>
      </c>
      <c r="AT563" s="1"/>
      <c r="AU563" s="1"/>
      <c r="AW563" s="1"/>
      <c r="AX563" s="1"/>
      <c r="AY563" s="1"/>
    </row>
    <row r="564" spans="2:51" ht="18" customHeight="1" x14ac:dyDescent="0.3">
      <c r="B564" s="33"/>
      <c r="C564" s="5" cm="1">
        <f t="array" ref="C564:F564">PRNG_rnd_poly(4,B563*2+1,Constants!$D$8)</f>
        <v>-12</v>
      </c>
      <c r="D564" s="5">
        <v>-8</v>
      </c>
      <c r="E564" s="5">
        <v>-11</v>
      </c>
      <c r="F564" s="5">
        <v>9</v>
      </c>
      <c r="G564" s="6"/>
      <c r="H564" s="5">
        <v>-15</v>
      </c>
      <c r="I564" s="5">
        <v>4</v>
      </c>
      <c r="J564" s="5">
        <v>21</v>
      </c>
      <c r="K564" s="5">
        <v>-23</v>
      </c>
      <c r="L564" s="6"/>
      <c r="M564" s="5" cm="1">
        <f t="array" ref="M564:P564">decompose_poly(H564:K564,$E$3,2*Constants!$D$10,"high")</f>
        <v>2</v>
      </c>
      <c r="N564" s="5">
        <v>0</v>
      </c>
      <c r="O564" s="5">
        <v>1</v>
      </c>
      <c r="P564" s="5">
        <v>2</v>
      </c>
      <c r="Q564" s="6"/>
      <c r="R564" s="11" t="str" cm="1">
        <f t="array" ref="R564">mm3_hash($V$3&amp;_xlfn.TEXTJOIN(",",TRUE,M563:P564))</f>
        <v>9BC4FD99</v>
      </c>
      <c r="S564" s="6"/>
      <c r="T564" s="6"/>
      <c r="U564" s="6"/>
      <c r="V564" s="6"/>
      <c r="W564" s="6"/>
      <c r="X564" s="6"/>
      <c r="Y564" s="6"/>
      <c r="Z564" s="5" cm="1">
        <f t="array" ref="Z564:AC564">polyadd(C564:F564,polymultdiv($F$11:$I$11,_xlfn.ANCHORARRAY(U563),_xlfn.ANCHORARRAY($J$3),$E$3),$E$3)</f>
        <v>-13</v>
      </c>
      <c r="AA564" s="5">
        <v>-8</v>
      </c>
      <c r="AB564" s="5">
        <v>-9</v>
      </c>
      <c r="AC564" s="5">
        <v>8</v>
      </c>
      <c r="AD564" s="6"/>
      <c r="AE564" s="5" cm="1">
        <f t="array" ref="AE564:AH564">polysub(H564:K564,polymultdiv(_xlfn.ANCHORARRAY(U563),$F$15:$I$15,_xlfn.ANCHORARRAY($J$3),$E$3),$E$3)</f>
        <v>-15</v>
      </c>
      <c r="AF564" s="5">
        <v>5</v>
      </c>
      <c r="AG564" s="5">
        <v>21</v>
      </c>
      <c r="AH564" s="5">
        <v>-22</v>
      </c>
      <c r="AI564" s="6"/>
      <c r="AJ564" s="5" cm="1">
        <f t="array" ref="AJ564:AM564">decompose_poly(_xlfn.ANCHORARRAY(AE564),$E$3,2*Constants!$D$10,"low")</f>
        <v>6</v>
      </c>
      <c r="AK564" s="5">
        <v>5</v>
      </c>
      <c r="AL564" s="5">
        <v>1</v>
      </c>
      <c r="AM564" s="5">
        <v>-1</v>
      </c>
      <c r="AO564" s="33" t="str" cm="1">
        <f t="array" ref="AO564">InfinityNorm(AJ563:AM564)&amp;"&gt;="&amp;Constants!$D$10-Constants!$D$16</f>
        <v>6&gt;=8</v>
      </c>
      <c r="AP564" s="33"/>
      <c r="AQ564" s="33"/>
      <c r="AR564" s="33"/>
      <c r="AS564" s="40"/>
      <c r="AT564" s="1"/>
      <c r="AU564" s="1"/>
      <c r="AW564" s="1"/>
      <c r="AX564" s="1"/>
      <c r="AY564" s="1"/>
    </row>
    <row r="565" spans="2:51" ht="18" customHeight="1" x14ac:dyDescent="0.3">
      <c r="AT565" s="1"/>
      <c r="AU565" s="1"/>
      <c r="AW565" s="1"/>
      <c r="AX565" s="1"/>
      <c r="AY565" s="1"/>
    </row>
    <row r="566" spans="2:51" ht="18" customHeight="1" x14ac:dyDescent="0.3">
      <c r="B566" s="33">
        <v>180</v>
      </c>
      <c r="C566" s="5" cm="1">
        <f t="array" ref="C566:F566">PRNG_rnd_poly(4,B566*2,Constants!$D$8)</f>
        <v>0</v>
      </c>
      <c r="D566" s="5">
        <v>12</v>
      </c>
      <c r="E566" s="5">
        <v>5</v>
      </c>
      <c r="F566" s="5">
        <v>-12</v>
      </c>
      <c r="G566" s="6"/>
      <c r="H566" s="5" cm="1">
        <f t="array" ref="H566:K567">poly_mv_mult_div($F$6:$I$6,$K$6:$N$6,$F$7:$I$7,$K$7:$N$7,C566:F566,C567:F567,_xlfn.ANCHORARRAY($J$3),$E$3)</f>
        <v>-7</v>
      </c>
      <c r="I566" s="5">
        <v>-18</v>
      </c>
      <c r="J566" s="5">
        <v>7</v>
      </c>
      <c r="K566" s="5">
        <v>13</v>
      </c>
      <c r="L566" s="6"/>
      <c r="M566" s="5" cm="1">
        <f t="array" ref="M566:P566">decompose_poly(H566:K566,$E$3,2*Constants!$D$10,"high")</f>
        <v>0</v>
      </c>
      <c r="N566" s="5">
        <v>2</v>
      </c>
      <c r="O566" s="5">
        <v>0</v>
      </c>
      <c r="P566" s="5">
        <v>1</v>
      </c>
      <c r="Q566" s="6"/>
      <c r="R566" s="33" t="s">
        <v>14</v>
      </c>
      <c r="S566" s="33"/>
      <c r="T566" s="6"/>
      <c r="U566" s="5" cm="1">
        <f t="array" ref="U566:X566">SampleInBall(4,2,R567)</f>
        <v>0</v>
      </c>
      <c r="V566" s="5">
        <v>-1</v>
      </c>
      <c r="W566" s="5">
        <v>0</v>
      </c>
      <c r="X566" s="5">
        <v>1</v>
      </c>
      <c r="Y566" s="6"/>
      <c r="Z566" s="5" cm="1">
        <f t="array" ref="Z566:AC566">polyadd(C566:F566,polymultdiv($F$10:$I$10,_xlfn.ANCHORARRAY(U566),_xlfn.ANCHORARRAY($J$3),$E$3),$E$3)</f>
        <v>-1</v>
      </c>
      <c r="AA566" s="5">
        <v>12</v>
      </c>
      <c r="AB566" s="5">
        <v>4</v>
      </c>
      <c r="AC566" s="5">
        <v>-12</v>
      </c>
      <c r="AD566" s="6"/>
      <c r="AE566" s="5" cm="1">
        <f t="array" ref="AE566:AH566">polysub(H566:K566,polymultdiv(_xlfn.ANCHORARRAY(U566),$F$14:$I$14,_xlfn.ANCHORARRAY($J$3),$E$3),$E$3)</f>
        <v>-8</v>
      </c>
      <c r="AF566" s="5">
        <v>-16</v>
      </c>
      <c r="AG566" s="5">
        <v>6</v>
      </c>
      <c r="AH566" s="5">
        <v>13</v>
      </c>
      <c r="AI566" s="6"/>
      <c r="AJ566" s="5" cm="1">
        <f t="array" ref="AJ566:AM566">decompose_poly(_xlfn.ANCHORARRAY(AE566),$E$3,2*Constants!$D$10,"low")</f>
        <v>-8</v>
      </c>
      <c r="AK566" s="5">
        <v>5</v>
      </c>
      <c r="AL566" s="5">
        <v>6</v>
      </c>
      <c r="AM566" s="5">
        <v>-7</v>
      </c>
      <c r="AO566" s="33" t="str" cm="1">
        <f t="array" ref="AO566">InfinityNorm(Z566:AC567)&amp;"&gt;="&amp;Constants!$D$8-Constants!$D$16</f>
        <v>12&gt;=11</v>
      </c>
      <c r="AP566" s="33"/>
      <c r="AQ566" s="33" t="b" cm="1">
        <f t="array" ref="AQ566">NOT(OR(InfinityNorm(Z566:AC567)&gt;=Constants!$D$8-Constants!$D$16,InfinityNorm(AJ566:AM567)&gt;=Constants!$D$10-Constants!$D$16))</f>
        <v>0</v>
      </c>
      <c r="AR566" s="33"/>
      <c r="AS566" s="40">
        <f t="shared" ref="AS566" si="178">IF(AQ566,1,0)</f>
        <v>0</v>
      </c>
      <c r="AT566" s="1"/>
      <c r="AU566" s="1"/>
      <c r="AW566" s="1"/>
      <c r="AX566" s="1"/>
      <c r="AY566" s="1"/>
    </row>
    <row r="567" spans="2:51" ht="18" customHeight="1" x14ac:dyDescent="0.3">
      <c r="B567" s="33"/>
      <c r="C567" s="5" cm="1">
        <f t="array" ref="C567:F567">PRNG_rnd_poly(4,B566*2+1,Constants!$D$8)</f>
        <v>11</v>
      </c>
      <c r="D567" s="5">
        <v>-2</v>
      </c>
      <c r="E567" s="5">
        <v>3</v>
      </c>
      <c r="F567" s="5">
        <v>3</v>
      </c>
      <c r="G567" s="6"/>
      <c r="H567" s="5">
        <v>1</v>
      </c>
      <c r="I567" s="5">
        <v>-18</v>
      </c>
      <c r="J567" s="5">
        <v>25</v>
      </c>
      <c r="K567" s="5">
        <v>-25</v>
      </c>
      <c r="L567" s="6"/>
      <c r="M567" s="5" cm="1">
        <f t="array" ref="M567:P567">decompose_poly(H567:K567,$E$3,2*Constants!$D$10,"high")</f>
        <v>0</v>
      </c>
      <c r="N567" s="5">
        <v>2</v>
      </c>
      <c r="O567" s="5">
        <v>1</v>
      </c>
      <c r="P567" s="5">
        <v>2</v>
      </c>
      <c r="Q567" s="6"/>
      <c r="R567" s="11" t="str" cm="1">
        <f t="array" ref="R567">mm3_hash($V$3&amp;_xlfn.TEXTJOIN(",",TRUE,M566:P567))</f>
        <v>2A002F85</v>
      </c>
      <c r="S567" s="6"/>
      <c r="T567" s="6"/>
      <c r="U567" s="6"/>
      <c r="V567" s="6"/>
      <c r="W567" s="6"/>
      <c r="X567" s="6"/>
      <c r="Y567" s="6"/>
      <c r="Z567" s="5" cm="1">
        <f t="array" ref="Z567:AC567">polyadd(C567:F567,polymultdiv($F$11:$I$11,_xlfn.ANCHORARRAY(U566),_xlfn.ANCHORARRAY($J$3),$E$3),$E$3)</f>
        <v>9</v>
      </c>
      <c r="AA567" s="5">
        <v>-3</v>
      </c>
      <c r="AB567" s="5">
        <v>3</v>
      </c>
      <c r="AC567" s="5">
        <v>2</v>
      </c>
      <c r="AD567" s="6"/>
      <c r="AE567" s="5" cm="1">
        <f t="array" ref="AE567:AH567">polysub(H567:K567,polymultdiv(_xlfn.ANCHORARRAY(U566),$F$15:$I$15,_xlfn.ANCHORARRAY($J$3),$E$3),$E$3)</f>
        <v>0</v>
      </c>
      <c r="AF567" s="5">
        <v>-19</v>
      </c>
      <c r="AG567" s="5">
        <v>24</v>
      </c>
      <c r="AH567" s="5">
        <v>-24</v>
      </c>
      <c r="AI567" s="6"/>
      <c r="AJ567" s="5" cm="1">
        <f t="array" ref="AJ567:AM567">decompose_poly(_xlfn.ANCHORARRAY(AE567),$E$3,2*Constants!$D$10,"low")</f>
        <v>0</v>
      </c>
      <c r="AK567" s="5">
        <v>2</v>
      </c>
      <c r="AL567" s="5">
        <v>4</v>
      </c>
      <c r="AM567" s="5">
        <v>-3</v>
      </c>
      <c r="AO567" s="33" t="str" cm="1">
        <f t="array" ref="AO567">InfinityNorm(AJ566:AM567)&amp;"&gt;="&amp;Constants!$D$10-Constants!$D$16</f>
        <v>8&gt;=8</v>
      </c>
      <c r="AP567" s="33"/>
      <c r="AQ567" s="33"/>
      <c r="AR567" s="33"/>
      <c r="AS567" s="40"/>
      <c r="AT567" s="1"/>
      <c r="AU567" s="1"/>
      <c r="AW567" s="1"/>
      <c r="AX567" s="1"/>
      <c r="AY567" s="1"/>
    </row>
    <row r="568" spans="2:51" ht="18" customHeight="1" x14ac:dyDescent="0.3">
      <c r="AT568" s="1"/>
      <c r="AU568" s="1"/>
      <c r="AW568" s="1"/>
      <c r="AX568" s="1"/>
      <c r="AY568" s="1"/>
    </row>
    <row r="569" spans="2:51" ht="18" customHeight="1" x14ac:dyDescent="0.3">
      <c r="B569" s="33">
        <v>181</v>
      </c>
      <c r="C569" s="5" cm="1">
        <f t="array" ref="C569:F569">PRNG_rnd_poly(4,B569*2,Constants!$D$8)</f>
        <v>0</v>
      </c>
      <c r="D569" s="5">
        <v>-6</v>
      </c>
      <c r="E569" s="5">
        <v>12</v>
      </c>
      <c r="F569" s="5">
        <v>-6</v>
      </c>
      <c r="G569" s="6"/>
      <c r="H569" s="5" cm="1">
        <f t="array" ref="H569:K570">poly_mv_mult_div($F$6:$I$6,$K$6:$N$6,$F$7:$I$7,$K$7:$N$7,C569:F569,C570:F570,_xlfn.ANCHORARRAY($J$3),$E$3)</f>
        <v>8</v>
      </c>
      <c r="I569" s="5">
        <v>7</v>
      </c>
      <c r="J569" s="5">
        <v>19</v>
      </c>
      <c r="K569" s="5">
        <v>29</v>
      </c>
      <c r="L569" s="6"/>
      <c r="M569" s="5" cm="1">
        <f t="array" ref="M569:P569">decompose_poly(H569:K569,$E$3,2*Constants!$D$10,"high")</f>
        <v>0</v>
      </c>
      <c r="N569" s="5">
        <v>0</v>
      </c>
      <c r="O569" s="5">
        <v>1</v>
      </c>
      <c r="P569" s="5">
        <v>1</v>
      </c>
      <c r="Q569" s="6"/>
      <c r="R569" s="33" t="s">
        <v>14</v>
      </c>
      <c r="S569" s="33"/>
      <c r="T569" s="6"/>
      <c r="U569" s="5" cm="1">
        <f t="array" ref="U569:X569">SampleInBall(4,2,R570)</f>
        <v>0</v>
      </c>
      <c r="V569" s="5">
        <v>1</v>
      </c>
      <c r="W569" s="5">
        <v>0</v>
      </c>
      <c r="X569" s="5">
        <v>-1</v>
      </c>
      <c r="Y569" s="6"/>
      <c r="Z569" s="5" cm="1">
        <f t="array" ref="Z569:AC569">polyadd(C569:F569,polymultdiv($F$10:$I$10,_xlfn.ANCHORARRAY(U569),_xlfn.ANCHORARRAY($J$3),$E$3),$E$3)</f>
        <v>1</v>
      </c>
      <c r="AA569" s="5">
        <v>-6</v>
      </c>
      <c r="AB569" s="5">
        <v>13</v>
      </c>
      <c r="AC569" s="5">
        <v>-6</v>
      </c>
      <c r="AD569" s="6"/>
      <c r="AE569" s="5" cm="1">
        <f t="array" ref="AE569:AH569">polysub(H569:K569,polymultdiv(_xlfn.ANCHORARRAY(U569),$F$14:$I$14,_xlfn.ANCHORARRAY($J$3),$E$3),$E$3)</f>
        <v>9</v>
      </c>
      <c r="AF569" s="5">
        <v>5</v>
      </c>
      <c r="AG569" s="5">
        <v>20</v>
      </c>
      <c r="AH569" s="5">
        <v>29</v>
      </c>
      <c r="AI569" s="6"/>
      <c r="AJ569" s="5" cm="1">
        <f t="array" ref="AJ569:AM569">decompose_poly(_xlfn.ANCHORARRAY(AE569),$E$3,2*Constants!$D$10,"low")</f>
        <v>9</v>
      </c>
      <c r="AK569" s="5">
        <v>5</v>
      </c>
      <c r="AL569" s="5">
        <v>0</v>
      </c>
      <c r="AM569" s="5">
        <v>9</v>
      </c>
      <c r="AO569" s="33" t="str" cm="1">
        <f t="array" ref="AO569">InfinityNorm(Z569:AC570)&amp;"&gt;="&amp;Constants!$D$8-Constants!$D$16</f>
        <v>13&gt;=11</v>
      </c>
      <c r="AP569" s="33"/>
      <c r="AQ569" s="33" t="b" cm="1">
        <f t="array" ref="AQ569">NOT(OR(InfinityNorm(Z569:AC570)&gt;=Constants!$D$8-Constants!$D$16,InfinityNorm(AJ569:AM570)&gt;=Constants!$D$10-Constants!$D$16))</f>
        <v>0</v>
      </c>
      <c r="AR569" s="33"/>
      <c r="AS569" s="40">
        <f t="shared" ref="AS569" si="179">IF(AQ569,1,0)</f>
        <v>0</v>
      </c>
      <c r="AT569" s="1"/>
      <c r="AU569" s="1"/>
      <c r="AW569" s="1"/>
      <c r="AX569" s="1"/>
      <c r="AY569" s="1"/>
    </row>
    <row r="570" spans="2:51" ht="18" customHeight="1" x14ac:dyDescent="0.3">
      <c r="B570" s="33"/>
      <c r="C570" s="5" cm="1">
        <f t="array" ref="C570:F570">PRNG_rnd_poly(4,B569*2+1,Constants!$D$8)</f>
        <v>2</v>
      </c>
      <c r="D570" s="5">
        <v>-8</v>
      </c>
      <c r="E570" s="5">
        <v>-4</v>
      </c>
      <c r="F570" s="5">
        <v>-2</v>
      </c>
      <c r="G570" s="6"/>
      <c r="H570" s="5">
        <v>-7</v>
      </c>
      <c r="I570" s="5">
        <v>-14</v>
      </c>
      <c r="J570" s="5">
        <v>24</v>
      </c>
      <c r="K570" s="5">
        <v>15</v>
      </c>
      <c r="L570" s="6"/>
      <c r="M570" s="5" cm="1">
        <f t="array" ref="M570:P570">decompose_poly(H570:K570,$E$3,2*Constants!$D$10,"high")</f>
        <v>0</v>
      </c>
      <c r="N570" s="5">
        <v>2</v>
      </c>
      <c r="O570" s="5">
        <v>1</v>
      </c>
      <c r="P570" s="5">
        <v>1</v>
      </c>
      <c r="Q570" s="6"/>
      <c r="R570" s="11" t="str" cm="1">
        <f t="array" ref="R570">mm3_hash($V$3&amp;_xlfn.TEXTJOIN(",",TRUE,M569:P570))</f>
        <v>751A5E6A</v>
      </c>
      <c r="S570" s="6"/>
      <c r="T570" s="6"/>
      <c r="U570" s="6"/>
      <c r="V570" s="6"/>
      <c r="W570" s="6"/>
      <c r="X570" s="6"/>
      <c r="Y570" s="6"/>
      <c r="Z570" s="5" cm="1">
        <f t="array" ref="Z570:AC570">polyadd(C570:F570,polymultdiv($F$11:$I$11,_xlfn.ANCHORARRAY(U569),_xlfn.ANCHORARRAY($J$3),$E$3),$E$3)</f>
        <v>4</v>
      </c>
      <c r="AA570" s="5">
        <v>-7</v>
      </c>
      <c r="AB570" s="5">
        <v>-4</v>
      </c>
      <c r="AC570" s="5">
        <v>-1</v>
      </c>
      <c r="AD570" s="6"/>
      <c r="AE570" s="5" cm="1">
        <f t="array" ref="AE570:AH570">polysub(H570:K570,polymultdiv(_xlfn.ANCHORARRAY(U569),$F$15:$I$15,_xlfn.ANCHORARRAY($J$3),$E$3),$E$3)</f>
        <v>-6</v>
      </c>
      <c r="AF570" s="5">
        <v>-13</v>
      </c>
      <c r="AG570" s="5">
        <v>25</v>
      </c>
      <c r="AH570" s="5">
        <v>14</v>
      </c>
      <c r="AI570" s="6"/>
      <c r="AJ570" s="5" cm="1">
        <f t="array" ref="AJ570:AM570">decompose_poly(_xlfn.ANCHORARRAY(AE570),$E$3,2*Constants!$D$10,"low")</f>
        <v>-6</v>
      </c>
      <c r="AK570" s="5">
        <v>8</v>
      </c>
      <c r="AL570" s="5">
        <v>5</v>
      </c>
      <c r="AM570" s="5">
        <v>-6</v>
      </c>
      <c r="AO570" s="33" t="str" cm="1">
        <f t="array" ref="AO570">InfinityNorm(AJ569:AM570)&amp;"&gt;="&amp;Constants!$D$10-Constants!$D$16</f>
        <v>9&gt;=8</v>
      </c>
      <c r="AP570" s="33"/>
      <c r="AQ570" s="33"/>
      <c r="AR570" s="33"/>
      <c r="AS570" s="40"/>
      <c r="AT570" s="1"/>
      <c r="AU570" s="1"/>
      <c r="AW570" s="1"/>
      <c r="AX570" s="1"/>
      <c r="AY570" s="1"/>
    </row>
    <row r="571" spans="2:51" ht="18" customHeight="1" x14ac:dyDescent="0.3">
      <c r="AT571" s="1"/>
      <c r="AU571" s="1"/>
      <c r="AW571" s="1"/>
      <c r="AX571" s="1"/>
      <c r="AY571" s="1"/>
    </row>
    <row r="572" spans="2:51" ht="18" customHeight="1" x14ac:dyDescent="0.3">
      <c r="B572" s="33">
        <v>182</v>
      </c>
      <c r="C572" s="5" cm="1">
        <f t="array" ref="C572:F572">PRNG_rnd_poly(4,B572*2,Constants!$D$8)</f>
        <v>-5</v>
      </c>
      <c r="D572" s="5">
        <v>5</v>
      </c>
      <c r="E572" s="5">
        <v>-1</v>
      </c>
      <c r="F572" s="5">
        <v>7</v>
      </c>
      <c r="G572" s="6"/>
      <c r="H572" s="5" cm="1">
        <f t="array" ref="H572:K573">poly_mv_mult_div($F$6:$I$6,$K$6:$N$6,$F$7:$I$7,$K$7:$N$7,C572:F572,C573:F573,_xlfn.ANCHORARRAY($J$3),$E$3)</f>
        <v>6</v>
      </c>
      <c r="I572" s="5">
        <v>8</v>
      </c>
      <c r="J572" s="5">
        <v>-18</v>
      </c>
      <c r="K572" s="5">
        <v>7</v>
      </c>
      <c r="L572" s="6"/>
      <c r="M572" s="5" cm="1">
        <f t="array" ref="M572:P572">decompose_poly(H572:K572,$E$3,2*Constants!$D$10,"high")</f>
        <v>0</v>
      </c>
      <c r="N572" s="5">
        <v>0</v>
      </c>
      <c r="O572" s="5">
        <v>2</v>
      </c>
      <c r="P572" s="5">
        <v>0</v>
      </c>
      <c r="Q572" s="6"/>
      <c r="R572" s="33" t="s">
        <v>14</v>
      </c>
      <c r="S572" s="33"/>
      <c r="T572" s="6"/>
      <c r="U572" s="5" cm="1">
        <f t="array" ref="U572:X572">SampleInBall(4,2,R573)</f>
        <v>0</v>
      </c>
      <c r="V572" s="5">
        <v>1</v>
      </c>
      <c r="W572" s="5">
        <v>0</v>
      </c>
      <c r="X572" s="5">
        <v>-1</v>
      </c>
      <c r="Y572" s="6"/>
      <c r="Z572" s="5" cm="1">
        <f t="array" ref="Z572:AC572">polyadd(C572:F572,polymultdiv($F$10:$I$10,_xlfn.ANCHORARRAY(U572),_xlfn.ANCHORARRAY($J$3),$E$3),$E$3)</f>
        <v>-4</v>
      </c>
      <c r="AA572" s="5">
        <v>5</v>
      </c>
      <c r="AB572" s="5">
        <v>0</v>
      </c>
      <c r="AC572" s="5">
        <v>7</v>
      </c>
      <c r="AD572" s="6"/>
      <c r="AE572" s="5" cm="1">
        <f t="array" ref="AE572:AH572">polysub(H572:K572,polymultdiv(_xlfn.ANCHORARRAY(U572),$F$14:$I$14,_xlfn.ANCHORARRAY($J$3),$E$3),$E$3)</f>
        <v>7</v>
      </c>
      <c r="AF572" s="5">
        <v>6</v>
      </c>
      <c r="AG572" s="5">
        <v>-17</v>
      </c>
      <c r="AH572" s="5">
        <v>7</v>
      </c>
      <c r="AI572" s="6"/>
      <c r="AJ572" s="5" cm="1">
        <f t="array" ref="AJ572:AM572">decompose_poly(_xlfn.ANCHORARRAY(AE572),$E$3,2*Constants!$D$10,"low")</f>
        <v>7</v>
      </c>
      <c r="AK572" s="5">
        <v>6</v>
      </c>
      <c r="AL572" s="5">
        <v>4</v>
      </c>
      <c r="AM572" s="5">
        <v>7</v>
      </c>
      <c r="AO572" s="33" t="str" cm="1">
        <f t="array" ref="AO572">InfinityNorm(Z572:AC573)&amp;"&gt;="&amp;Constants!$D$8-Constants!$D$16</f>
        <v>9&gt;=11</v>
      </c>
      <c r="AP572" s="33"/>
      <c r="AQ572" s="33" t="b" cm="1">
        <f t="array" ref="AQ572">NOT(OR(InfinityNorm(Z572:AC573)&gt;=Constants!$D$8-Constants!$D$16,InfinityNorm(AJ572:AM573)&gt;=Constants!$D$10-Constants!$D$16))</f>
        <v>0</v>
      </c>
      <c r="AR572" s="33"/>
      <c r="AS572" s="40">
        <f t="shared" ref="AS572" si="180">IF(AQ572,1,0)</f>
        <v>0</v>
      </c>
      <c r="AT572" s="1"/>
      <c r="AU572" s="1"/>
      <c r="AW572" s="1"/>
      <c r="AX572" s="1"/>
      <c r="AY572" s="1"/>
    </row>
    <row r="573" spans="2:51" ht="18" customHeight="1" x14ac:dyDescent="0.3">
      <c r="B573" s="33"/>
      <c r="C573" s="5" cm="1">
        <f t="array" ref="C573:F573">PRNG_rnd_poly(4,B572*2+1,Constants!$D$8)</f>
        <v>-11</v>
      </c>
      <c r="D573" s="5">
        <v>3</v>
      </c>
      <c r="E573" s="5">
        <v>1</v>
      </c>
      <c r="F573" s="5">
        <v>1</v>
      </c>
      <c r="G573" s="6"/>
      <c r="H573" s="5">
        <v>-4</v>
      </c>
      <c r="I573" s="5">
        <v>16</v>
      </c>
      <c r="J573" s="5">
        <v>8</v>
      </c>
      <c r="K573" s="5">
        <v>-22</v>
      </c>
      <c r="L573" s="6"/>
      <c r="M573" s="5" cm="1">
        <f t="array" ref="M573:P573">decompose_poly(H573:K573,$E$3,2*Constants!$D$10,"high")</f>
        <v>0</v>
      </c>
      <c r="N573" s="5">
        <v>1</v>
      </c>
      <c r="O573" s="5">
        <v>0</v>
      </c>
      <c r="P573" s="5">
        <v>2</v>
      </c>
      <c r="Q573" s="6"/>
      <c r="R573" s="11" t="str" cm="1">
        <f t="array" ref="R573">mm3_hash($V$3&amp;_xlfn.TEXTJOIN(",",TRUE,M572:P573))</f>
        <v>31B3F56E</v>
      </c>
      <c r="S573" s="6"/>
      <c r="T573" s="6"/>
      <c r="U573" s="6"/>
      <c r="V573" s="6"/>
      <c r="W573" s="6"/>
      <c r="X573" s="6"/>
      <c r="Y573" s="6"/>
      <c r="Z573" s="5" cm="1">
        <f t="array" ref="Z573:AC573">polyadd(C573:F573,polymultdiv($F$11:$I$11,_xlfn.ANCHORARRAY(U572),_xlfn.ANCHORARRAY($J$3),$E$3),$E$3)</f>
        <v>-9</v>
      </c>
      <c r="AA573" s="5">
        <v>4</v>
      </c>
      <c r="AB573" s="5">
        <v>1</v>
      </c>
      <c r="AC573" s="5">
        <v>2</v>
      </c>
      <c r="AD573" s="6"/>
      <c r="AE573" s="5" cm="1">
        <f t="array" ref="AE573:AH573">polysub(H573:K573,polymultdiv(_xlfn.ANCHORARRAY(U572),$F$15:$I$15,_xlfn.ANCHORARRAY($J$3),$E$3),$E$3)</f>
        <v>-3</v>
      </c>
      <c r="AF573" s="5">
        <v>17</v>
      </c>
      <c r="AG573" s="5">
        <v>9</v>
      </c>
      <c r="AH573" s="5">
        <v>-23</v>
      </c>
      <c r="AI573" s="6"/>
      <c r="AJ573" s="5" cm="1">
        <f t="array" ref="AJ573:AM573">decompose_poly(_xlfn.ANCHORARRAY(AE573),$E$3,2*Constants!$D$10,"low")</f>
        <v>-3</v>
      </c>
      <c r="AK573" s="5">
        <v>-3</v>
      </c>
      <c r="AL573" s="5">
        <v>9</v>
      </c>
      <c r="AM573" s="5">
        <v>-2</v>
      </c>
      <c r="AO573" s="33" t="str" cm="1">
        <f t="array" ref="AO573">InfinityNorm(AJ572:AM573)&amp;"&gt;="&amp;Constants!$D$10-Constants!$D$16</f>
        <v>9&gt;=8</v>
      </c>
      <c r="AP573" s="33"/>
      <c r="AQ573" s="33"/>
      <c r="AR573" s="33"/>
      <c r="AS573" s="40"/>
      <c r="AT573" s="1"/>
      <c r="AU573" s="1"/>
      <c r="AW573" s="1"/>
      <c r="AX573" s="1"/>
      <c r="AY573" s="1"/>
    </row>
    <row r="574" spans="2:51" ht="18" customHeight="1" x14ac:dyDescent="0.3">
      <c r="AT574" s="1"/>
      <c r="AU574" s="1"/>
      <c r="AW574" s="1"/>
      <c r="AX574" s="1"/>
      <c r="AY574" s="1"/>
    </row>
    <row r="575" spans="2:51" ht="18" customHeight="1" x14ac:dyDescent="0.3">
      <c r="B575" s="33">
        <v>183</v>
      </c>
      <c r="C575" s="5" cm="1">
        <f t="array" ref="C575:F575">PRNG_rnd_poly(4,B575*2,Constants!$D$8)</f>
        <v>-9</v>
      </c>
      <c r="D575" s="5">
        <v>-11</v>
      </c>
      <c r="E575" s="5">
        <v>-5</v>
      </c>
      <c r="F575" s="5">
        <v>1</v>
      </c>
      <c r="G575" s="6"/>
      <c r="H575" s="5" cm="1">
        <f t="array" ref="H575:K576">poly_mv_mult_div($F$6:$I$6,$K$6:$N$6,$F$7:$I$7,$K$7:$N$7,C575:F575,C576:F576,_xlfn.ANCHORARRAY($J$3),$E$3)</f>
        <v>8</v>
      </c>
      <c r="I575" s="5">
        <v>24</v>
      </c>
      <c r="J575" s="5">
        <v>-19</v>
      </c>
      <c r="K575" s="5">
        <v>-11</v>
      </c>
      <c r="L575" s="6"/>
      <c r="M575" s="5" cm="1">
        <f t="array" ref="M575:P575">decompose_poly(H575:K575,$E$3,2*Constants!$D$10,"high")</f>
        <v>0</v>
      </c>
      <c r="N575" s="5">
        <v>1</v>
      </c>
      <c r="O575" s="5">
        <v>2</v>
      </c>
      <c r="P575" s="5">
        <v>2</v>
      </c>
      <c r="Q575" s="6"/>
      <c r="R575" s="33" t="s">
        <v>14</v>
      </c>
      <c r="S575" s="33"/>
      <c r="T575" s="6"/>
      <c r="U575" s="5" cm="1">
        <f t="array" ref="U575:X575">SampleInBall(4,2,R576)</f>
        <v>-1</v>
      </c>
      <c r="V575" s="5">
        <v>0</v>
      </c>
      <c r="W575" s="5">
        <v>-1</v>
      </c>
      <c r="X575" s="5">
        <v>0</v>
      </c>
      <c r="Y575" s="6"/>
      <c r="Z575" s="5" cm="1">
        <f t="array" ref="Z575:AC575">polyadd(C575:F575,polymultdiv($F$10:$I$10,_xlfn.ANCHORARRAY(U575),_xlfn.ANCHORARRAY($J$3),$E$3),$E$3)</f>
        <v>-9</v>
      </c>
      <c r="AA575" s="5">
        <v>-12</v>
      </c>
      <c r="AB575" s="5">
        <v>-5</v>
      </c>
      <c r="AC575" s="5">
        <v>0</v>
      </c>
      <c r="AD575" s="6"/>
      <c r="AE575" s="5" cm="1">
        <f t="array" ref="AE575:AH575">polysub(H575:K575,polymultdiv(_xlfn.ANCHORARRAY(U575),$F$14:$I$14,_xlfn.ANCHORARRAY($J$3),$E$3),$E$3)</f>
        <v>8</v>
      </c>
      <c r="AF575" s="5">
        <v>23</v>
      </c>
      <c r="AG575" s="5">
        <v>-17</v>
      </c>
      <c r="AH575" s="5">
        <v>-12</v>
      </c>
      <c r="AI575" s="6"/>
      <c r="AJ575" s="5" cm="1">
        <f t="array" ref="AJ575:AM575">decompose_poly(_xlfn.ANCHORARRAY(AE575),$E$3,2*Constants!$D$10,"low")</f>
        <v>8</v>
      </c>
      <c r="AK575" s="5">
        <v>3</v>
      </c>
      <c r="AL575" s="5">
        <v>4</v>
      </c>
      <c r="AM575" s="5">
        <v>9</v>
      </c>
      <c r="AO575" s="33" t="str" cm="1">
        <f t="array" ref="AO575">InfinityNorm(Z575:AC576)&amp;"&gt;="&amp;Constants!$D$8-Constants!$D$16</f>
        <v>12&gt;=11</v>
      </c>
      <c r="AP575" s="33"/>
      <c r="AQ575" s="33" t="b" cm="1">
        <f t="array" ref="AQ575">NOT(OR(InfinityNorm(Z575:AC576)&gt;=Constants!$D$8-Constants!$D$16,InfinityNorm(AJ575:AM576)&gt;=Constants!$D$10-Constants!$D$16))</f>
        <v>0</v>
      </c>
      <c r="AR575" s="33"/>
      <c r="AS575" s="40">
        <f t="shared" ref="AS575" si="181">IF(AQ575,1,0)</f>
        <v>0</v>
      </c>
      <c r="AT575" s="1"/>
      <c r="AU575" s="1"/>
      <c r="AW575" s="1"/>
      <c r="AX575" s="1"/>
      <c r="AY575" s="1"/>
    </row>
    <row r="576" spans="2:51" ht="18" customHeight="1" x14ac:dyDescent="0.3">
      <c r="B576" s="33"/>
      <c r="C576" s="5" cm="1">
        <f t="array" ref="C576:F576">PRNG_rnd_poly(4,B575*2+1,Constants!$D$8)</f>
        <v>-9</v>
      </c>
      <c r="D576" s="5">
        <v>4</v>
      </c>
      <c r="E576" s="5">
        <v>-8</v>
      </c>
      <c r="F576" s="5">
        <v>0</v>
      </c>
      <c r="G576" s="6"/>
      <c r="H576" s="5">
        <v>16</v>
      </c>
      <c r="I576" s="5">
        <v>-27</v>
      </c>
      <c r="J576" s="5">
        <v>-26</v>
      </c>
      <c r="K576" s="5">
        <v>4</v>
      </c>
      <c r="L576" s="6"/>
      <c r="M576" s="5" cm="1">
        <f t="array" ref="M576:P576">decompose_poly(H576:K576,$E$3,2*Constants!$D$10,"high")</f>
        <v>1</v>
      </c>
      <c r="N576" s="5">
        <v>2</v>
      </c>
      <c r="O576" s="5">
        <v>2</v>
      </c>
      <c r="P576" s="5">
        <v>0</v>
      </c>
      <c r="Q576" s="6"/>
      <c r="R576" s="11" t="str" cm="1">
        <f t="array" ref="R576">mm3_hash($V$3&amp;_xlfn.TEXTJOIN(",",TRUE,M575:P576))</f>
        <v>38C9AB96</v>
      </c>
      <c r="S576" s="6"/>
      <c r="T576" s="6"/>
      <c r="U576" s="6"/>
      <c r="V576" s="6"/>
      <c r="W576" s="6"/>
      <c r="X576" s="6"/>
      <c r="Y576" s="6"/>
      <c r="Z576" s="5" cm="1">
        <f t="array" ref="Z576:AC576">polyadd(C576:F576,polymultdiv($F$11:$I$11,_xlfn.ANCHORARRAY(U575),_xlfn.ANCHORARRAY($J$3),$E$3),$E$3)</f>
        <v>-8</v>
      </c>
      <c r="AA576" s="5">
        <v>2</v>
      </c>
      <c r="AB576" s="5">
        <v>-9</v>
      </c>
      <c r="AC576" s="5">
        <v>0</v>
      </c>
      <c r="AD576" s="6"/>
      <c r="AE576" s="5" cm="1">
        <f t="array" ref="AE576:AH576">polysub(H576:K576,polymultdiv(_xlfn.ANCHORARRAY(U575),$F$15:$I$15,_xlfn.ANCHORARRAY($J$3),$E$3),$E$3)</f>
        <v>15</v>
      </c>
      <c r="AF576" s="5">
        <v>-28</v>
      </c>
      <c r="AG576" s="5">
        <v>-27</v>
      </c>
      <c r="AH576" s="5">
        <v>3</v>
      </c>
      <c r="AI576" s="6"/>
      <c r="AJ576" s="5" cm="1">
        <f t="array" ref="AJ576:AM576">decompose_poly(_xlfn.ANCHORARRAY(AE576),$E$3,2*Constants!$D$10,"low")</f>
        <v>-5</v>
      </c>
      <c r="AK576" s="5">
        <v>-7</v>
      </c>
      <c r="AL576" s="5">
        <v>-6</v>
      </c>
      <c r="AM576" s="5">
        <v>3</v>
      </c>
      <c r="AO576" s="33" t="str" cm="1">
        <f t="array" ref="AO576">InfinityNorm(AJ575:AM576)&amp;"&gt;="&amp;Constants!$D$10-Constants!$D$16</f>
        <v>9&gt;=8</v>
      </c>
      <c r="AP576" s="33"/>
      <c r="AQ576" s="33"/>
      <c r="AR576" s="33"/>
      <c r="AS576" s="40"/>
      <c r="AT576" s="1"/>
      <c r="AU576" s="1"/>
      <c r="AW576" s="1"/>
      <c r="AX576" s="1"/>
      <c r="AY576" s="1"/>
    </row>
    <row r="577" spans="2:51" ht="18" customHeight="1" x14ac:dyDescent="0.3">
      <c r="AT577" s="1"/>
      <c r="AU577" s="1"/>
      <c r="AW577" s="1"/>
      <c r="AX577" s="1"/>
      <c r="AY577" s="1"/>
    </row>
    <row r="578" spans="2:51" ht="18" customHeight="1" x14ac:dyDescent="0.3">
      <c r="B578" s="33">
        <v>184</v>
      </c>
      <c r="C578" s="5" cm="1">
        <f t="array" ref="C578:F578">PRNG_rnd_poly(4,B578*2,Constants!$D$8)</f>
        <v>10</v>
      </c>
      <c r="D578" s="5">
        <v>6</v>
      </c>
      <c r="E578" s="5">
        <v>-3</v>
      </c>
      <c r="F578" s="5">
        <v>3</v>
      </c>
      <c r="G578" s="6"/>
      <c r="H578" s="5" cm="1">
        <f t="array" ref="H578:K579">poly_mv_mult_div($F$6:$I$6,$K$6:$N$6,$F$7:$I$7,$K$7:$N$7,C578:F578,C579:F579,_xlfn.ANCHORARRAY($J$3),$E$3)</f>
        <v>10</v>
      </c>
      <c r="I578" s="5">
        <v>-24</v>
      </c>
      <c r="J578" s="5">
        <v>28</v>
      </c>
      <c r="K578" s="5">
        <v>15</v>
      </c>
      <c r="L578" s="6"/>
      <c r="M578" s="5" cm="1">
        <f t="array" ref="M578:P578">decompose_poly(H578:K578,$E$3,2*Constants!$D$10,"high")</f>
        <v>0</v>
      </c>
      <c r="N578" s="5">
        <v>2</v>
      </c>
      <c r="O578" s="5">
        <v>1</v>
      </c>
      <c r="P578" s="5">
        <v>1</v>
      </c>
      <c r="Q578" s="6"/>
      <c r="R578" s="33" t="s">
        <v>14</v>
      </c>
      <c r="S578" s="33"/>
      <c r="T578" s="6"/>
      <c r="U578" s="5" cm="1">
        <f t="array" ref="U578:X578">SampleInBall(4,2,R579)</f>
        <v>1</v>
      </c>
      <c r="V578" s="5">
        <v>0</v>
      </c>
      <c r="W578" s="5">
        <v>1</v>
      </c>
      <c r="X578" s="5">
        <v>0</v>
      </c>
      <c r="Y578" s="6"/>
      <c r="Z578" s="5" cm="1">
        <f t="array" ref="Z578:AC578">polyadd(C578:F578,polymultdiv($F$10:$I$10,_xlfn.ANCHORARRAY(U578),_xlfn.ANCHORARRAY($J$3),$E$3),$E$3)</f>
        <v>10</v>
      </c>
      <c r="AA578" s="5">
        <v>7</v>
      </c>
      <c r="AB578" s="5">
        <v>-3</v>
      </c>
      <c r="AC578" s="5">
        <v>4</v>
      </c>
      <c r="AD578" s="6"/>
      <c r="AE578" s="5" cm="1">
        <f t="array" ref="AE578:AH578">polysub(H578:K578,polymultdiv(_xlfn.ANCHORARRAY(U578),$F$14:$I$14,_xlfn.ANCHORARRAY($J$3),$E$3),$E$3)</f>
        <v>10</v>
      </c>
      <c r="AF578" s="5">
        <v>-23</v>
      </c>
      <c r="AG578" s="5">
        <v>26</v>
      </c>
      <c r="AH578" s="5">
        <v>16</v>
      </c>
      <c r="AI578" s="6"/>
      <c r="AJ578" s="5" cm="1">
        <f t="array" ref="AJ578:AM578">decompose_poly(_xlfn.ANCHORARRAY(AE578),$E$3,2*Constants!$D$10,"low")</f>
        <v>10</v>
      </c>
      <c r="AK578" s="5">
        <v>-2</v>
      </c>
      <c r="AL578" s="5">
        <v>6</v>
      </c>
      <c r="AM578" s="5">
        <v>-4</v>
      </c>
      <c r="AO578" s="33" t="str" cm="1">
        <f t="array" ref="AO578">InfinityNorm(Z578:AC579)&amp;"&gt;="&amp;Constants!$D$8-Constants!$D$16</f>
        <v>10&gt;=11</v>
      </c>
      <c r="AP578" s="33"/>
      <c r="AQ578" s="33" t="b" cm="1">
        <f t="array" ref="AQ578">NOT(OR(InfinityNorm(Z578:AC579)&gt;=Constants!$D$8-Constants!$D$16,InfinityNorm(AJ578:AM579)&gt;=Constants!$D$10-Constants!$D$16))</f>
        <v>0</v>
      </c>
      <c r="AR578" s="33"/>
      <c r="AS578" s="40">
        <f t="shared" ref="AS578" si="182">IF(AQ578,1,0)</f>
        <v>0</v>
      </c>
      <c r="AT578" s="1"/>
      <c r="AU578" s="1"/>
      <c r="AW578" s="1"/>
      <c r="AX578" s="1"/>
      <c r="AY578" s="1"/>
    </row>
    <row r="579" spans="2:51" ht="18" customHeight="1" x14ac:dyDescent="0.3">
      <c r="B579" s="33"/>
      <c r="C579" s="5" cm="1">
        <f t="array" ref="C579:F579">PRNG_rnd_poly(4,B578*2+1,Constants!$D$8)</f>
        <v>9</v>
      </c>
      <c r="D579" s="5">
        <v>3</v>
      </c>
      <c r="E579" s="5">
        <v>-6</v>
      </c>
      <c r="F579" s="5">
        <v>-5</v>
      </c>
      <c r="G579" s="6"/>
      <c r="H579" s="5">
        <v>21</v>
      </c>
      <c r="I579" s="5">
        <v>27</v>
      </c>
      <c r="J579" s="5">
        <v>16</v>
      </c>
      <c r="K579" s="5">
        <v>-6</v>
      </c>
      <c r="L579" s="6"/>
      <c r="M579" s="5" cm="1">
        <f t="array" ref="M579:P579">decompose_poly(H579:K579,$E$3,2*Constants!$D$10,"high")</f>
        <v>1</v>
      </c>
      <c r="N579" s="5">
        <v>1</v>
      </c>
      <c r="O579" s="5">
        <v>1</v>
      </c>
      <c r="P579" s="5">
        <v>0</v>
      </c>
      <c r="Q579" s="6"/>
      <c r="R579" s="11" t="str" cm="1">
        <f t="array" ref="R579">mm3_hash($V$3&amp;_xlfn.TEXTJOIN(",",TRUE,M578:P579))</f>
        <v>E4CE625B</v>
      </c>
      <c r="S579" s="6"/>
      <c r="T579" s="6"/>
      <c r="U579" s="6"/>
      <c r="V579" s="6"/>
      <c r="W579" s="6"/>
      <c r="X579" s="6"/>
      <c r="Y579" s="6"/>
      <c r="Z579" s="5" cm="1">
        <f t="array" ref="Z579:AC579">polyadd(C579:F579,polymultdiv($F$11:$I$11,_xlfn.ANCHORARRAY(U578),_xlfn.ANCHORARRAY($J$3),$E$3),$E$3)</f>
        <v>8</v>
      </c>
      <c r="AA579" s="5">
        <v>5</v>
      </c>
      <c r="AB579" s="5">
        <v>-5</v>
      </c>
      <c r="AC579" s="5">
        <v>-5</v>
      </c>
      <c r="AD579" s="6"/>
      <c r="AE579" s="5" cm="1">
        <f t="array" ref="AE579:AH579">polysub(H579:K579,polymultdiv(_xlfn.ANCHORARRAY(U578),$F$15:$I$15,_xlfn.ANCHORARRAY($J$3),$E$3),$E$3)</f>
        <v>22</v>
      </c>
      <c r="AF579" s="5">
        <v>28</v>
      </c>
      <c r="AG579" s="5">
        <v>17</v>
      </c>
      <c r="AH579" s="5">
        <v>-5</v>
      </c>
      <c r="AI579" s="6"/>
      <c r="AJ579" s="5" cm="1">
        <f t="array" ref="AJ579:AM579">decompose_poly(_xlfn.ANCHORARRAY(AE579),$E$3,2*Constants!$D$10,"low")</f>
        <v>2</v>
      </c>
      <c r="AK579" s="5">
        <v>8</v>
      </c>
      <c r="AL579" s="5">
        <v>-3</v>
      </c>
      <c r="AM579" s="5">
        <v>-5</v>
      </c>
      <c r="AO579" s="33" t="str" cm="1">
        <f t="array" ref="AO579">InfinityNorm(AJ578:AM579)&amp;"&gt;="&amp;Constants!$D$10-Constants!$D$16</f>
        <v>10&gt;=8</v>
      </c>
      <c r="AP579" s="33"/>
      <c r="AQ579" s="33"/>
      <c r="AR579" s="33"/>
      <c r="AS579" s="40"/>
      <c r="AT579" s="1"/>
      <c r="AU579" s="1"/>
      <c r="AW579" s="1"/>
      <c r="AX579" s="1"/>
      <c r="AY579" s="1"/>
    </row>
    <row r="580" spans="2:51" ht="18" customHeight="1" x14ac:dyDescent="0.3">
      <c r="AT580" s="1"/>
      <c r="AU580" s="1"/>
      <c r="AW580" s="1"/>
      <c r="AX580" s="1"/>
      <c r="AY580" s="1"/>
    </row>
    <row r="581" spans="2:51" ht="18" customHeight="1" x14ac:dyDescent="0.3">
      <c r="B581" s="33">
        <v>185</v>
      </c>
      <c r="C581" s="5" cm="1">
        <f t="array" ref="C581:F581">PRNG_rnd_poly(4,B581*2,Constants!$D$8)</f>
        <v>-5</v>
      </c>
      <c r="D581" s="5">
        <v>-10</v>
      </c>
      <c r="E581" s="5">
        <v>-4</v>
      </c>
      <c r="F581" s="5">
        <v>0</v>
      </c>
      <c r="G581" s="6"/>
      <c r="H581" s="5" cm="1">
        <f t="array" ref="H581:K582">poly_mv_mult_div($F$6:$I$6,$K$6:$N$6,$F$7:$I$7,$K$7:$N$7,C581:F581,C582:F582,_xlfn.ANCHORARRAY($J$3),$E$3)</f>
        <v>-20</v>
      </c>
      <c r="I581" s="5">
        <v>-1</v>
      </c>
      <c r="J581" s="5">
        <v>18</v>
      </c>
      <c r="K581" s="5">
        <v>-17</v>
      </c>
      <c r="L581" s="6"/>
      <c r="M581" s="5" cm="1">
        <f t="array" ref="M581:P581">decompose_poly(H581:K581,$E$3,2*Constants!$D$10,"high")</f>
        <v>2</v>
      </c>
      <c r="N581" s="5">
        <v>0</v>
      </c>
      <c r="O581" s="5">
        <v>1</v>
      </c>
      <c r="P581" s="5">
        <v>2</v>
      </c>
      <c r="Q581" s="6"/>
      <c r="R581" s="33" t="s">
        <v>14</v>
      </c>
      <c r="S581" s="33"/>
      <c r="T581" s="6"/>
      <c r="U581" s="5" cm="1">
        <f t="array" ref="U581:X581">SampleInBall(4,2,R582)</f>
        <v>0</v>
      </c>
      <c r="V581" s="5">
        <v>-1</v>
      </c>
      <c r="W581" s="5">
        <v>0</v>
      </c>
      <c r="X581" s="5">
        <v>-1</v>
      </c>
      <c r="Y581" s="6"/>
      <c r="Z581" s="5" cm="1">
        <f t="array" ref="Z581:AC581">polyadd(C581:F581,polymultdiv($F$10:$I$10,_xlfn.ANCHORARRAY(U581),_xlfn.ANCHORARRAY($J$3),$E$3),$E$3)</f>
        <v>-4</v>
      </c>
      <c r="AA581" s="5">
        <v>-10</v>
      </c>
      <c r="AB581" s="5">
        <v>-5</v>
      </c>
      <c r="AC581" s="5">
        <v>0</v>
      </c>
      <c r="AD581" s="6"/>
      <c r="AE581" s="5" cm="1">
        <f t="array" ref="AE581:AH581">polysub(H581:K581,polymultdiv(_xlfn.ANCHORARRAY(U581),$F$14:$I$14,_xlfn.ANCHORARRAY($J$3),$E$3),$E$3)</f>
        <v>-19</v>
      </c>
      <c r="AF581" s="5">
        <v>-1</v>
      </c>
      <c r="AG581" s="5">
        <v>17</v>
      </c>
      <c r="AH581" s="5">
        <v>-15</v>
      </c>
      <c r="AI581" s="6"/>
      <c r="AJ581" s="5" cm="1">
        <f t="array" ref="AJ581:AM581">decompose_poly(_xlfn.ANCHORARRAY(AE581),$E$3,2*Constants!$D$10,"low")</f>
        <v>2</v>
      </c>
      <c r="AK581" s="5">
        <v>-1</v>
      </c>
      <c r="AL581" s="5">
        <v>-3</v>
      </c>
      <c r="AM581" s="5">
        <v>6</v>
      </c>
      <c r="AO581" s="33" t="str" cm="1">
        <f t="array" ref="AO581">InfinityNorm(Z581:AC582)&amp;"&gt;="&amp;Constants!$D$8-Constants!$D$16</f>
        <v>12&gt;=11</v>
      </c>
      <c r="AP581" s="33"/>
      <c r="AQ581" s="33" t="b" cm="1">
        <f t="array" ref="AQ581">NOT(OR(InfinityNorm(Z581:AC582)&gt;=Constants!$D$8-Constants!$D$16,InfinityNorm(AJ581:AM582)&gt;=Constants!$D$10-Constants!$D$16))</f>
        <v>0</v>
      </c>
      <c r="AR581" s="33"/>
      <c r="AS581" s="40">
        <f t="shared" ref="AS581" si="183">IF(AQ581,1,0)</f>
        <v>0</v>
      </c>
      <c r="AT581" s="1"/>
      <c r="AU581" s="1"/>
      <c r="AW581" s="1"/>
      <c r="AX581" s="1"/>
      <c r="AY581" s="1"/>
    </row>
    <row r="582" spans="2:51" ht="18" customHeight="1" x14ac:dyDescent="0.3">
      <c r="B582" s="33"/>
      <c r="C582" s="5" cm="1">
        <f t="array" ref="C582:F582">PRNG_rnd_poly(4,B581*2+1,Constants!$D$8)</f>
        <v>-2</v>
      </c>
      <c r="D582" s="5">
        <v>8</v>
      </c>
      <c r="E582" s="5">
        <v>-10</v>
      </c>
      <c r="F582" s="5">
        <v>12</v>
      </c>
      <c r="G582" s="6"/>
      <c r="H582" s="5">
        <v>28</v>
      </c>
      <c r="I582" s="5">
        <v>4</v>
      </c>
      <c r="J582" s="5">
        <v>-10</v>
      </c>
      <c r="K582" s="5">
        <v>28</v>
      </c>
      <c r="L582" s="6"/>
      <c r="M582" s="5" cm="1">
        <f t="array" ref="M582:P582">decompose_poly(H582:K582,$E$3,2*Constants!$D$10,"high")</f>
        <v>1</v>
      </c>
      <c r="N582" s="5">
        <v>0</v>
      </c>
      <c r="O582" s="5">
        <v>0</v>
      </c>
      <c r="P582" s="5">
        <v>1</v>
      </c>
      <c r="Q582" s="6"/>
      <c r="R582" s="11" t="str" cm="1">
        <f t="array" ref="R582">mm3_hash($V$3&amp;_xlfn.TEXTJOIN(",",TRUE,M581:P582))</f>
        <v>95E15FB3</v>
      </c>
      <c r="S582" s="6"/>
      <c r="T582" s="6"/>
      <c r="U582" s="6"/>
      <c r="V582" s="6"/>
      <c r="W582" s="6"/>
      <c r="X582" s="6"/>
      <c r="Y582" s="6"/>
      <c r="Z582" s="5" cm="1">
        <f t="array" ref="Z582:AC582">polyadd(C582:F582,polymultdiv($F$11:$I$11,_xlfn.ANCHORARRAY(U581),_xlfn.ANCHORARRAY($J$3),$E$3),$E$3)</f>
        <v>-2</v>
      </c>
      <c r="AA582" s="5">
        <v>9</v>
      </c>
      <c r="AB582" s="5">
        <v>-12</v>
      </c>
      <c r="AC582" s="5">
        <v>11</v>
      </c>
      <c r="AD582" s="6"/>
      <c r="AE582" s="5" cm="1">
        <f t="array" ref="AE582:AH582">polysub(H582:K582,polymultdiv(_xlfn.ANCHORARRAY(U581),$F$15:$I$15,_xlfn.ANCHORARRAY($J$3),$E$3),$E$3)</f>
        <v>29</v>
      </c>
      <c r="AF582" s="5">
        <v>3</v>
      </c>
      <c r="AG582" s="5">
        <v>-11</v>
      </c>
      <c r="AH582" s="5">
        <v>27</v>
      </c>
      <c r="AI582" s="6"/>
      <c r="AJ582" s="5" cm="1">
        <f t="array" ref="AJ582:AM582">decompose_poly(_xlfn.ANCHORARRAY(AE582),$E$3,2*Constants!$D$10,"low")</f>
        <v>9</v>
      </c>
      <c r="AK582" s="5">
        <v>3</v>
      </c>
      <c r="AL582" s="5">
        <v>10</v>
      </c>
      <c r="AM582" s="5">
        <v>7</v>
      </c>
      <c r="AO582" s="33" t="str" cm="1">
        <f t="array" ref="AO582">InfinityNorm(AJ581:AM582)&amp;"&gt;="&amp;Constants!$D$10-Constants!$D$16</f>
        <v>10&gt;=8</v>
      </c>
      <c r="AP582" s="33"/>
      <c r="AQ582" s="33"/>
      <c r="AR582" s="33"/>
      <c r="AS582" s="40"/>
      <c r="AT582" s="1"/>
      <c r="AU582" s="1"/>
      <c r="AW582" s="1"/>
      <c r="AX582" s="1"/>
      <c r="AY582" s="1"/>
    </row>
    <row r="583" spans="2:51" ht="18" customHeight="1" x14ac:dyDescent="0.3">
      <c r="AT583" s="1"/>
      <c r="AU583" s="1"/>
      <c r="AW583" s="1"/>
      <c r="AX583" s="1"/>
      <c r="AY583" s="1"/>
    </row>
    <row r="584" spans="2:51" ht="18" customHeight="1" x14ac:dyDescent="0.3">
      <c r="B584" s="33">
        <v>186</v>
      </c>
      <c r="C584" s="5" cm="1">
        <f t="array" ref="C584:F584">PRNG_rnd_poly(4,B584*2,Constants!$D$8)</f>
        <v>6</v>
      </c>
      <c r="D584" s="5">
        <v>-12</v>
      </c>
      <c r="E584" s="5">
        <v>-10</v>
      </c>
      <c r="F584" s="5">
        <v>-1</v>
      </c>
      <c r="G584" s="6"/>
      <c r="H584" s="5" cm="1">
        <f t="array" ref="H584:K585">poly_mv_mult_div($F$6:$I$6,$K$6:$N$6,$F$7:$I$7,$K$7:$N$7,C584:F584,C585:F585,_xlfn.ANCHORARRAY($J$3),$E$3)</f>
        <v>-13</v>
      </c>
      <c r="I584" s="5">
        <v>13</v>
      </c>
      <c r="J584" s="5">
        <v>-11</v>
      </c>
      <c r="K584" s="5">
        <v>5</v>
      </c>
      <c r="L584" s="6"/>
      <c r="M584" s="5" cm="1">
        <f t="array" ref="M584:P584">decompose_poly(H584:K584,$E$3,2*Constants!$D$10,"high")</f>
        <v>2</v>
      </c>
      <c r="N584" s="5">
        <v>1</v>
      </c>
      <c r="O584" s="5">
        <v>2</v>
      </c>
      <c r="P584" s="5">
        <v>0</v>
      </c>
      <c r="Q584" s="6"/>
      <c r="R584" s="33" t="s">
        <v>14</v>
      </c>
      <c r="S584" s="33"/>
      <c r="T584" s="6"/>
      <c r="U584" s="5" cm="1">
        <f t="array" ref="U584:X584">SampleInBall(4,2,R585)</f>
        <v>0</v>
      </c>
      <c r="V584" s="5">
        <v>-1</v>
      </c>
      <c r="W584" s="5">
        <v>-1</v>
      </c>
      <c r="X584" s="5">
        <v>0</v>
      </c>
      <c r="Y584" s="6"/>
      <c r="Z584" s="5" cm="1">
        <f t="array" ref="Z584:AC584">polyadd(C584:F584,polymultdiv($F$10:$I$10,_xlfn.ANCHORARRAY(U584),_xlfn.ANCHORARRAY($J$3),$E$3),$E$3)</f>
        <v>6</v>
      </c>
      <c r="AA584" s="5">
        <v>-12</v>
      </c>
      <c r="AB584" s="5">
        <v>-11</v>
      </c>
      <c r="AC584" s="5">
        <v>-2</v>
      </c>
      <c r="AD584" s="6"/>
      <c r="AE584" s="5" cm="1">
        <f t="array" ref="AE584:AH584">polysub(H584:K584,polymultdiv(_xlfn.ANCHORARRAY(U584),$F$14:$I$14,_xlfn.ANCHORARRAY($J$3),$E$3),$E$3)</f>
        <v>-14</v>
      </c>
      <c r="AF584" s="5">
        <v>14</v>
      </c>
      <c r="AG584" s="5">
        <v>-11</v>
      </c>
      <c r="AH584" s="5">
        <v>5</v>
      </c>
      <c r="AI584" s="6"/>
      <c r="AJ584" s="5" cm="1">
        <f t="array" ref="AJ584:AM584">decompose_poly(_xlfn.ANCHORARRAY(AE584),$E$3,2*Constants!$D$10,"low")</f>
        <v>7</v>
      </c>
      <c r="AK584" s="5">
        <v>-6</v>
      </c>
      <c r="AL584" s="5">
        <v>10</v>
      </c>
      <c r="AM584" s="5">
        <v>5</v>
      </c>
      <c r="AO584" s="33" t="str" cm="1">
        <f t="array" ref="AO584">InfinityNorm(Z584:AC585)&amp;"&gt;="&amp;Constants!$D$8-Constants!$D$16</f>
        <v>12&gt;=11</v>
      </c>
      <c r="AP584" s="33"/>
      <c r="AQ584" s="33" t="b" cm="1">
        <f t="array" ref="AQ584">NOT(OR(InfinityNorm(Z584:AC585)&gt;=Constants!$D$8-Constants!$D$16,InfinityNorm(AJ584:AM585)&gt;=Constants!$D$10-Constants!$D$16))</f>
        <v>0</v>
      </c>
      <c r="AR584" s="33"/>
      <c r="AS584" s="40">
        <f t="shared" ref="AS584" si="184">IF(AQ584,1,0)</f>
        <v>0</v>
      </c>
      <c r="AT584" s="1"/>
      <c r="AU584" s="1"/>
      <c r="AW584" s="1"/>
      <c r="AX584" s="1"/>
      <c r="AY584" s="1"/>
    </row>
    <row r="585" spans="2:51" ht="18" customHeight="1" x14ac:dyDescent="0.3">
      <c r="B585" s="33"/>
      <c r="C585" s="5" cm="1">
        <f t="array" ref="C585:F585">PRNG_rnd_poly(4,B584*2+1,Constants!$D$8)</f>
        <v>-8</v>
      </c>
      <c r="D585" s="5">
        <v>1</v>
      </c>
      <c r="E585" s="5">
        <v>6</v>
      </c>
      <c r="F585" s="5">
        <v>-10</v>
      </c>
      <c r="G585" s="6"/>
      <c r="H585" s="5">
        <v>22</v>
      </c>
      <c r="I585" s="5">
        <v>-24</v>
      </c>
      <c r="J585" s="5">
        <v>-22</v>
      </c>
      <c r="K585" s="5">
        <v>-16</v>
      </c>
      <c r="L585" s="6"/>
      <c r="M585" s="5" cm="1">
        <f t="array" ref="M585:P585">decompose_poly(H585:K585,$E$3,2*Constants!$D$10,"high")</f>
        <v>1</v>
      </c>
      <c r="N585" s="5">
        <v>2</v>
      </c>
      <c r="O585" s="5">
        <v>2</v>
      </c>
      <c r="P585" s="5">
        <v>2</v>
      </c>
      <c r="Q585" s="6"/>
      <c r="R585" s="11" t="str" cm="1">
        <f t="array" ref="R585">mm3_hash($V$3&amp;_xlfn.TEXTJOIN(",",TRUE,M584:P585))</f>
        <v>A7EE9333</v>
      </c>
      <c r="S585" s="6"/>
      <c r="T585" s="6"/>
      <c r="U585" s="6"/>
      <c r="V585" s="6"/>
      <c r="W585" s="6"/>
      <c r="X585" s="6"/>
      <c r="Y585" s="6"/>
      <c r="Z585" s="5" cm="1">
        <f t="array" ref="Z585:AC585">polyadd(C585:F585,polymultdiv($F$11:$I$11,_xlfn.ANCHORARRAY(U584),_xlfn.ANCHORARRAY($J$3),$E$3),$E$3)</f>
        <v>-8</v>
      </c>
      <c r="AA585" s="5">
        <v>0</v>
      </c>
      <c r="AB585" s="5">
        <v>5</v>
      </c>
      <c r="AC585" s="5">
        <v>-12</v>
      </c>
      <c r="AD585" s="6"/>
      <c r="AE585" s="5" cm="1">
        <f t="array" ref="AE585:AH585">polysub(H585:K585,polymultdiv(_xlfn.ANCHORARRAY(U584),$F$15:$I$15,_xlfn.ANCHORARRAY($J$3),$E$3),$E$3)</f>
        <v>22</v>
      </c>
      <c r="AF585" s="5">
        <v>-25</v>
      </c>
      <c r="AG585" s="5">
        <v>-24</v>
      </c>
      <c r="AH585" s="5">
        <v>-17</v>
      </c>
      <c r="AI585" s="6"/>
      <c r="AJ585" s="5" cm="1">
        <f t="array" ref="AJ585:AM585">decompose_poly(_xlfn.ANCHORARRAY(AE585),$E$3,2*Constants!$D$10,"low")</f>
        <v>2</v>
      </c>
      <c r="AK585" s="5">
        <v>-4</v>
      </c>
      <c r="AL585" s="5">
        <v>-3</v>
      </c>
      <c r="AM585" s="5">
        <v>4</v>
      </c>
      <c r="AO585" s="33" t="str" cm="1">
        <f t="array" ref="AO585">InfinityNorm(AJ584:AM585)&amp;"&gt;="&amp;Constants!$D$10-Constants!$D$16</f>
        <v>10&gt;=8</v>
      </c>
      <c r="AP585" s="33"/>
      <c r="AQ585" s="33"/>
      <c r="AR585" s="33"/>
      <c r="AS585" s="40"/>
      <c r="AT585" s="1"/>
      <c r="AU585" s="1"/>
      <c r="AW585" s="1"/>
      <c r="AX585" s="1"/>
      <c r="AY585" s="1"/>
    </row>
    <row r="586" spans="2:51" ht="18" customHeight="1" x14ac:dyDescent="0.3">
      <c r="AT586" s="1"/>
      <c r="AU586" s="1"/>
      <c r="AW586" s="1"/>
      <c r="AX586" s="1"/>
      <c r="AY586" s="1"/>
    </row>
    <row r="587" spans="2:51" ht="18" customHeight="1" x14ac:dyDescent="0.3">
      <c r="B587" s="33">
        <v>187</v>
      </c>
      <c r="C587" s="5" cm="1">
        <f t="array" ref="C587:F587">PRNG_rnd_poly(4,B587*2,Constants!$D$8)</f>
        <v>6</v>
      </c>
      <c r="D587" s="5">
        <v>-3</v>
      </c>
      <c r="E587" s="5">
        <v>-8</v>
      </c>
      <c r="F587" s="5">
        <v>-8</v>
      </c>
      <c r="G587" s="6"/>
      <c r="H587" s="5" cm="1">
        <f t="array" ref="H587:K588">poly_mv_mult_div($F$6:$I$6,$K$6:$N$6,$F$7:$I$7,$K$7:$N$7,C587:F587,C588:F588,_xlfn.ANCHORARRAY($J$3),$E$3)</f>
        <v>-9</v>
      </c>
      <c r="I587" s="5">
        <v>19</v>
      </c>
      <c r="J587" s="5">
        <v>-16</v>
      </c>
      <c r="K587" s="5">
        <v>30</v>
      </c>
      <c r="L587" s="6"/>
      <c r="M587" s="5" cm="1">
        <f t="array" ref="M587:P587">decompose_poly(H587:K587,$E$3,2*Constants!$D$10,"high")</f>
        <v>0</v>
      </c>
      <c r="N587" s="5">
        <v>1</v>
      </c>
      <c r="O587" s="5">
        <v>2</v>
      </c>
      <c r="P587" s="5">
        <v>1</v>
      </c>
      <c r="Q587" s="6"/>
      <c r="R587" s="33" t="s">
        <v>14</v>
      </c>
      <c r="S587" s="33"/>
      <c r="T587" s="6"/>
      <c r="U587" s="5" cm="1">
        <f t="array" ref="U587:X587">SampleInBall(4,2,R588)</f>
        <v>-1</v>
      </c>
      <c r="V587" s="5">
        <v>1</v>
      </c>
      <c r="W587" s="5">
        <v>0</v>
      </c>
      <c r="X587" s="5">
        <v>0</v>
      </c>
      <c r="Y587" s="6"/>
      <c r="Z587" s="5" cm="1">
        <f t="array" ref="Z587:AC587">polyadd(C587:F587,polymultdiv($F$10:$I$10,_xlfn.ANCHORARRAY(U587),_xlfn.ANCHORARRAY($J$3),$E$3),$E$3)</f>
        <v>6</v>
      </c>
      <c r="AA587" s="5">
        <v>-4</v>
      </c>
      <c r="AB587" s="5">
        <v>-7</v>
      </c>
      <c r="AC587" s="5">
        <v>-8</v>
      </c>
      <c r="AD587" s="6"/>
      <c r="AE587" s="5" cm="1">
        <f t="array" ref="AE587:AH587">polysub(H587:K587,polymultdiv(_xlfn.ANCHORARRAY(U587),$F$14:$I$14,_xlfn.ANCHORARRAY($J$3),$E$3),$E$3)</f>
        <v>-8</v>
      </c>
      <c r="AF587" s="5">
        <v>17</v>
      </c>
      <c r="AG587" s="5">
        <v>-14</v>
      </c>
      <c r="AH587" s="5">
        <v>29</v>
      </c>
      <c r="AI587" s="6"/>
      <c r="AJ587" s="5" cm="1">
        <f t="array" ref="AJ587:AM587">decompose_poly(_xlfn.ANCHORARRAY(AE587),$E$3,2*Constants!$D$10,"low")</f>
        <v>-8</v>
      </c>
      <c r="AK587" s="5">
        <v>-3</v>
      </c>
      <c r="AL587" s="5">
        <v>7</v>
      </c>
      <c r="AM587" s="5">
        <v>9</v>
      </c>
      <c r="AO587" s="33" t="str" cm="1">
        <f t="array" ref="AO587">InfinityNorm(Z587:AC588)&amp;"&gt;="&amp;Constants!$D$8-Constants!$D$16</f>
        <v>9&gt;=11</v>
      </c>
      <c r="AP587" s="33"/>
      <c r="AQ587" s="33" t="b" cm="1">
        <f t="array" ref="AQ587">NOT(OR(InfinityNorm(Z587:AC588)&gt;=Constants!$D$8-Constants!$D$16,InfinityNorm(AJ587:AM588)&gt;=Constants!$D$10-Constants!$D$16))</f>
        <v>0</v>
      </c>
      <c r="AR587" s="33"/>
      <c r="AS587" s="40">
        <f t="shared" ref="AS587" si="185">IF(AQ587,1,0)</f>
        <v>0</v>
      </c>
      <c r="AT587" s="1"/>
      <c r="AU587" s="1"/>
      <c r="AW587" s="1"/>
      <c r="AX587" s="1"/>
      <c r="AY587" s="1"/>
    </row>
    <row r="588" spans="2:51" ht="18" customHeight="1" x14ac:dyDescent="0.3">
      <c r="B588" s="33"/>
      <c r="C588" s="5" cm="1">
        <f t="array" ref="C588:F588">PRNG_rnd_poly(4,B587*2+1,Constants!$D$8)</f>
        <v>0</v>
      </c>
      <c r="D588" s="5">
        <v>2</v>
      </c>
      <c r="E588" s="5">
        <v>9</v>
      </c>
      <c r="F588" s="5">
        <v>-1</v>
      </c>
      <c r="G588" s="6"/>
      <c r="H588" s="5">
        <v>19</v>
      </c>
      <c r="I588" s="5">
        <v>0</v>
      </c>
      <c r="J588" s="5">
        <v>-6</v>
      </c>
      <c r="K588" s="5">
        <v>-2</v>
      </c>
      <c r="L588" s="6"/>
      <c r="M588" s="5" cm="1">
        <f t="array" ref="M588:P588">decompose_poly(H588:K588,$E$3,2*Constants!$D$10,"high")</f>
        <v>1</v>
      </c>
      <c r="N588" s="5">
        <v>0</v>
      </c>
      <c r="O588" s="5">
        <v>0</v>
      </c>
      <c r="P588" s="5">
        <v>0</v>
      </c>
      <c r="Q588" s="6"/>
      <c r="R588" s="11" t="str" cm="1">
        <f t="array" ref="R588">mm3_hash($V$3&amp;_xlfn.TEXTJOIN(",",TRUE,M587:P588))</f>
        <v>9FBB66F7</v>
      </c>
      <c r="S588" s="6"/>
      <c r="T588" s="6"/>
      <c r="U588" s="6"/>
      <c r="V588" s="6"/>
      <c r="W588" s="6"/>
      <c r="X588" s="6"/>
      <c r="Y588" s="6"/>
      <c r="Z588" s="5" cm="1">
        <f t="array" ref="Z588:AC588">polyadd(C588:F588,polymultdiv($F$11:$I$11,_xlfn.ANCHORARRAY(U587),_xlfn.ANCHORARRAY($J$3),$E$3),$E$3)</f>
        <v>1</v>
      </c>
      <c r="AA588" s="5">
        <v>1</v>
      </c>
      <c r="AB588" s="5">
        <v>9</v>
      </c>
      <c r="AC588" s="5">
        <v>1</v>
      </c>
      <c r="AD588" s="6"/>
      <c r="AE588" s="5" cm="1">
        <f t="array" ref="AE588:AH588">polysub(H588:K588,polymultdiv(_xlfn.ANCHORARRAY(U587),$F$15:$I$15,_xlfn.ANCHORARRAY($J$3),$E$3),$E$3)</f>
        <v>18</v>
      </c>
      <c r="AF588" s="5">
        <v>0</v>
      </c>
      <c r="AG588" s="5">
        <v>-5</v>
      </c>
      <c r="AH588" s="5">
        <v>-2</v>
      </c>
      <c r="AI588" s="6"/>
      <c r="AJ588" s="5" cm="1">
        <f t="array" ref="AJ588:AM588">decompose_poly(_xlfn.ANCHORARRAY(AE588),$E$3,2*Constants!$D$10,"low")</f>
        <v>-2</v>
      </c>
      <c r="AK588" s="5">
        <v>0</v>
      </c>
      <c r="AL588" s="5">
        <v>-5</v>
      </c>
      <c r="AM588" s="5">
        <v>-2</v>
      </c>
      <c r="AO588" s="33" t="str" cm="1">
        <f t="array" ref="AO588">InfinityNorm(AJ587:AM588)&amp;"&gt;="&amp;Constants!$D$10-Constants!$D$16</f>
        <v>9&gt;=8</v>
      </c>
      <c r="AP588" s="33"/>
      <c r="AQ588" s="33"/>
      <c r="AR588" s="33"/>
      <c r="AS588" s="40"/>
      <c r="AT588" s="1"/>
      <c r="AU588" s="1"/>
      <c r="AW588" s="1"/>
      <c r="AX588" s="1"/>
      <c r="AY588" s="1"/>
    </row>
    <row r="589" spans="2:51" ht="18" customHeight="1" x14ac:dyDescent="0.3">
      <c r="AT589" s="1"/>
      <c r="AU589" s="1"/>
      <c r="AW589" s="1"/>
      <c r="AX589" s="1"/>
      <c r="AY589" s="1"/>
    </row>
    <row r="590" spans="2:51" ht="18" customHeight="1" x14ac:dyDescent="0.3">
      <c r="B590" s="33">
        <v>188</v>
      </c>
      <c r="C590" s="5" cm="1">
        <f t="array" ref="C590:F590">PRNG_rnd_poly(4,B590*2,Constants!$D$8)</f>
        <v>-9</v>
      </c>
      <c r="D590" s="5">
        <v>3</v>
      </c>
      <c r="E590" s="5">
        <v>1</v>
      </c>
      <c r="F590" s="5">
        <v>4</v>
      </c>
      <c r="G590" s="6"/>
      <c r="H590" s="5" cm="1">
        <f t="array" ref="H590:K591">poly_mv_mult_div($F$6:$I$6,$K$6:$N$6,$F$7:$I$7,$K$7:$N$7,C590:F590,C591:F591,_xlfn.ANCHORARRAY($J$3),$E$3)</f>
        <v>-2</v>
      </c>
      <c r="I590" s="5">
        <v>-11</v>
      </c>
      <c r="J590" s="5">
        <v>15</v>
      </c>
      <c r="K590" s="5">
        <v>-16</v>
      </c>
      <c r="L590" s="6"/>
      <c r="M590" s="5" cm="1">
        <f t="array" ref="M590:P590">decompose_poly(H590:K590,$E$3,2*Constants!$D$10,"high")</f>
        <v>0</v>
      </c>
      <c r="N590" s="5">
        <v>2</v>
      </c>
      <c r="O590" s="5">
        <v>1</v>
      </c>
      <c r="P590" s="5">
        <v>2</v>
      </c>
      <c r="Q590" s="6"/>
      <c r="R590" s="33" t="s">
        <v>14</v>
      </c>
      <c r="S590" s="33"/>
      <c r="T590" s="6"/>
      <c r="U590" s="5" cm="1">
        <f t="array" ref="U590:X590">SampleInBall(4,2,R591)</f>
        <v>0</v>
      </c>
      <c r="V590" s="5">
        <v>1</v>
      </c>
      <c r="W590" s="5">
        <v>-1</v>
      </c>
      <c r="X590" s="5">
        <v>0</v>
      </c>
      <c r="Y590" s="6"/>
      <c r="Z590" s="5" cm="1">
        <f t="array" ref="Z590:AC590">polyadd(C590:F590,polymultdiv($F$10:$I$10,_xlfn.ANCHORARRAY(U590),_xlfn.ANCHORARRAY($J$3),$E$3),$E$3)</f>
        <v>-9</v>
      </c>
      <c r="AA590" s="5">
        <v>3</v>
      </c>
      <c r="AB590" s="5">
        <v>2</v>
      </c>
      <c r="AC590" s="5">
        <v>3</v>
      </c>
      <c r="AD590" s="6"/>
      <c r="AE590" s="5" cm="1">
        <f t="array" ref="AE590:AH590">polysub(H590:K590,polymultdiv(_xlfn.ANCHORARRAY(U590),$F$14:$I$14,_xlfn.ANCHORARRAY($J$3),$E$3),$E$3)</f>
        <v>-3</v>
      </c>
      <c r="AF590" s="5">
        <v>-12</v>
      </c>
      <c r="AG590" s="5">
        <v>17</v>
      </c>
      <c r="AH590" s="5">
        <v>-18</v>
      </c>
      <c r="AI590" s="6"/>
      <c r="AJ590" s="5" cm="1">
        <f t="array" ref="AJ590:AM590">decompose_poly(_xlfn.ANCHORARRAY(AE590),$E$3,2*Constants!$D$10,"low")</f>
        <v>-3</v>
      </c>
      <c r="AK590" s="5">
        <v>9</v>
      </c>
      <c r="AL590" s="5">
        <v>-3</v>
      </c>
      <c r="AM590" s="5">
        <v>3</v>
      </c>
      <c r="AO590" s="33" t="str" cm="1">
        <f t="array" ref="AO590">InfinityNorm(Z590:AC591)&amp;"&gt;="&amp;Constants!$D$8-Constants!$D$16</f>
        <v>12&gt;=11</v>
      </c>
      <c r="AP590" s="33"/>
      <c r="AQ590" s="33" t="b" cm="1">
        <f t="array" ref="AQ590">NOT(OR(InfinityNorm(Z590:AC591)&gt;=Constants!$D$8-Constants!$D$16,InfinityNorm(AJ590:AM591)&gt;=Constants!$D$10-Constants!$D$16))</f>
        <v>0</v>
      </c>
      <c r="AR590" s="33"/>
      <c r="AS590" s="40">
        <f t="shared" ref="AS590" si="186">IF(AQ590,1,0)</f>
        <v>0</v>
      </c>
      <c r="AT590" s="1"/>
      <c r="AU590" s="1"/>
      <c r="AW590" s="1"/>
      <c r="AX590" s="1"/>
      <c r="AY590" s="1"/>
    </row>
    <row r="591" spans="2:51" ht="18" customHeight="1" x14ac:dyDescent="0.3">
      <c r="B591" s="33"/>
      <c r="C591" s="5" cm="1">
        <f t="array" ref="C591:F591">PRNG_rnd_poly(4,B590*2+1,Constants!$D$8)</f>
        <v>10</v>
      </c>
      <c r="D591" s="5">
        <v>-9</v>
      </c>
      <c r="E591" s="5">
        <v>4</v>
      </c>
      <c r="F591" s="5">
        <v>-3</v>
      </c>
      <c r="G591" s="6"/>
      <c r="H591" s="5">
        <v>20</v>
      </c>
      <c r="I591" s="5">
        <v>2</v>
      </c>
      <c r="J591" s="5">
        <v>-12</v>
      </c>
      <c r="K591" s="5">
        <v>-10</v>
      </c>
      <c r="L591" s="6"/>
      <c r="M591" s="5" cm="1">
        <f t="array" ref="M591:P591">decompose_poly(H591:K591,$E$3,2*Constants!$D$10,"high")</f>
        <v>1</v>
      </c>
      <c r="N591" s="5">
        <v>0</v>
      </c>
      <c r="O591" s="5">
        <v>2</v>
      </c>
      <c r="P591" s="5">
        <v>0</v>
      </c>
      <c r="Q591" s="6"/>
      <c r="R591" s="11" t="str" cm="1">
        <f t="array" ref="R591">mm3_hash($V$3&amp;_xlfn.TEXTJOIN(",",TRUE,M590:P591))</f>
        <v>125A4D2F</v>
      </c>
      <c r="S591" s="6"/>
      <c r="T591" s="6"/>
      <c r="U591" s="6"/>
      <c r="V591" s="6"/>
      <c r="W591" s="6"/>
      <c r="X591" s="6"/>
      <c r="Y591" s="6"/>
      <c r="Z591" s="5" cm="1">
        <f t="array" ref="Z591:AC591">polyadd(C591:F591,polymultdiv($F$11:$I$11,_xlfn.ANCHORARRAY(U590),_xlfn.ANCHORARRAY($J$3),$E$3),$E$3)</f>
        <v>12</v>
      </c>
      <c r="AA591" s="5">
        <v>-10</v>
      </c>
      <c r="AB591" s="5">
        <v>5</v>
      </c>
      <c r="AC591" s="5">
        <v>-3</v>
      </c>
      <c r="AD591" s="6"/>
      <c r="AE591" s="5" cm="1">
        <f t="array" ref="AE591:AH591">polysub(H591:K591,polymultdiv(_xlfn.ANCHORARRAY(U590),$F$15:$I$15,_xlfn.ANCHORARRAY($J$3),$E$3),$E$3)</f>
        <v>20</v>
      </c>
      <c r="AF591" s="5">
        <v>3</v>
      </c>
      <c r="AG591" s="5">
        <v>-12</v>
      </c>
      <c r="AH591" s="5">
        <v>-11</v>
      </c>
      <c r="AI591" s="6"/>
      <c r="AJ591" s="5" cm="1">
        <f t="array" ref="AJ591:AM591">decompose_poly(_xlfn.ANCHORARRAY(AE591),$E$3,2*Constants!$D$10,"low")</f>
        <v>0</v>
      </c>
      <c r="AK591" s="5">
        <v>3</v>
      </c>
      <c r="AL591" s="5">
        <v>9</v>
      </c>
      <c r="AM591" s="5">
        <v>10</v>
      </c>
      <c r="AO591" s="33" t="str" cm="1">
        <f t="array" ref="AO591">InfinityNorm(AJ590:AM591)&amp;"&gt;="&amp;Constants!$D$10-Constants!$D$16</f>
        <v>10&gt;=8</v>
      </c>
      <c r="AP591" s="33"/>
      <c r="AQ591" s="33"/>
      <c r="AR591" s="33"/>
      <c r="AS591" s="40"/>
      <c r="AT591" s="1"/>
      <c r="AU591" s="1"/>
      <c r="AW591" s="1"/>
      <c r="AX591" s="1"/>
      <c r="AY591" s="1"/>
    </row>
    <row r="592" spans="2:51" ht="18" customHeight="1" x14ac:dyDescent="0.3">
      <c r="AT592" s="1"/>
      <c r="AU592" s="1"/>
      <c r="AW592" s="1"/>
      <c r="AX592" s="1"/>
      <c r="AY592" s="1"/>
    </row>
    <row r="593" spans="2:51" ht="18" customHeight="1" x14ac:dyDescent="0.3">
      <c r="B593" s="33">
        <v>189</v>
      </c>
      <c r="C593" s="5" cm="1">
        <f t="array" ref="C593:F593">PRNG_rnd_poly(4,B593*2,Constants!$D$8)</f>
        <v>8</v>
      </c>
      <c r="D593" s="5">
        <v>1</v>
      </c>
      <c r="E593" s="5">
        <v>9</v>
      </c>
      <c r="F593" s="5">
        <v>3</v>
      </c>
      <c r="G593" s="6"/>
      <c r="H593" s="5" cm="1">
        <f t="array" ref="H593:K594">poly_mv_mult_div($F$6:$I$6,$K$6:$N$6,$F$7:$I$7,$K$7:$N$7,C593:F593,C594:F594,_xlfn.ANCHORARRAY($J$3),$E$3)</f>
        <v>15</v>
      </c>
      <c r="I593" s="5">
        <v>-21</v>
      </c>
      <c r="J593" s="5">
        <v>-1</v>
      </c>
      <c r="K593" s="5">
        <v>-25</v>
      </c>
      <c r="L593" s="6"/>
      <c r="M593" s="5" cm="1">
        <f t="array" ref="M593:P593">decompose_poly(H593:K593,$E$3,2*Constants!$D$10,"high")</f>
        <v>1</v>
      </c>
      <c r="N593" s="5">
        <v>2</v>
      </c>
      <c r="O593" s="5">
        <v>0</v>
      </c>
      <c r="P593" s="5">
        <v>2</v>
      </c>
      <c r="Q593" s="6"/>
      <c r="R593" s="33" t="s">
        <v>14</v>
      </c>
      <c r="S593" s="33"/>
      <c r="T593" s="6"/>
      <c r="U593" s="5" cm="1">
        <f t="array" ref="U593:X593">SampleInBall(4,2,R594)</f>
        <v>0</v>
      </c>
      <c r="V593" s="5">
        <v>-1</v>
      </c>
      <c r="W593" s="5">
        <v>0</v>
      </c>
      <c r="X593" s="5">
        <v>1</v>
      </c>
      <c r="Y593" s="6"/>
      <c r="Z593" s="5" cm="1">
        <f t="array" ref="Z593:AC593">polyadd(C593:F593,polymultdiv($F$10:$I$10,_xlfn.ANCHORARRAY(U593),_xlfn.ANCHORARRAY($J$3),$E$3),$E$3)</f>
        <v>7</v>
      </c>
      <c r="AA593" s="5">
        <v>1</v>
      </c>
      <c r="AB593" s="5">
        <v>8</v>
      </c>
      <c r="AC593" s="5">
        <v>3</v>
      </c>
      <c r="AD593" s="6"/>
      <c r="AE593" s="5" cm="1">
        <f t="array" ref="AE593:AH593">polysub(H593:K593,polymultdiv(_xlfn.ANCHORARRAY(U593),$F$14:$I$14,_xlfn.ANCHORARRAY($J$3),$E$3),$E$3)</f>
        <v>14</v>
      </c>
      <c r="AF593" s="5">
        <v>-19</v>
      </c>
      <c r="AG593" s="5">
        <v>-2</v>
      </c>
      <c r="AH593" s="5">
        <v>-25</v>
      </c>
      <c r="AI593" s="6"/>
      <c r="AJ593" s="5" cm="1">
        <f t="array" ref="AJ593:AM593">decompose_poly(_xlfn.ANCHORARRAY(AE593),$E$3,2*Constants!$D$10,"low")</f>
        <v>-6</v>
      </c>
      <c r="AK593" s="5">
        <v>2</v>
      </c>
      <c r="AL593" s="5">
        <v>-2</v>
      </c>
      <c r="AM593" s="5">
        <v>-4</v>
      </c>
      <c r="AO593" s="33" t="str" cm="1">
        <f t="array" ref="AO593">InfinityNorm(Z593:AC594)&amp;"&gt;="&amp;Constants!$D$8-Constants!$D$16</f>
        <v>11&gt;=11</v>
      </c>
      <c r="AP593" s="33"/>
      <c r="AQ593" s="33" t="b" cm="1">
        <f t="array" ref="AQ593">NOT(OR(InfinityNorm(Z593:AC594)&gt;=Constants!$D$8-Constants!$D$16,InfinityNorm(AJ593:AM594)&gt;=Constants!$D$10-Constants!$D$16))</f>
        <v>0</v>
      </c>
      <c r="AR593" s="33"/>
      <c r="AS593" s="40">
        <f t="shared" ref="AS593" si="187">IF(AQ593,1,0)</f>
        <v>0</v>
      </c>
      <c r="AT593" s="1"/>
      <c r="AU593" s="1"/>
      <c r="AW593" s="1"/>
      <c r="AX593" s="1"/>
      <c r="AY593" s="1"/>
    </row>
    <row r="594" spans="2:51" ht="18" customHeight="1" x14ac:dyDescent="0.3">
      <c r="B594" s="33"/>
      <c r="C594" s="5" cm="1">
        <f t="array" ref="C594:F594">PRNG_rnd_poly(4,B593*2+1,Constants!$D$8)</f>
        <v>-5</v>
      </c>
      <c r="D594" s="5">
        <v>-10</v>
      </c>
      <c r="E594" s="5">
        <v>-7</v>
      </c>
      <c r="F594" s="5">
        <v>9</v>
      </c>
      <c r="G594" s="6"/>
      <c r="H594" s="5">
        <v>-14</v>
      </c>
      <c r="I594" s="5">
        <v>22</v>
      </c>
      <c r="J594" s="5">
        <v>3</v>
      </c>
      <c r="K594" s="5">
        <v>3</v>
      </c>
      <c r="L594" s="6"/>
      <c r="M594" s="5" cm="1">
        <f t="array" ref="M594:P594">decompose_poly(H594:K594,$E$3,2*Constants!$D$10,"high")</f>
        <v>2</v>
      </c>
      <c r="N594" s="5">
        <v>1</v>
      </c>
      <c r="O594" s="5">
        <v>0</v>
      </c>
      <c r="P594" s="5">
        <v>0</v>
      </c>
      <c r="Q594" s="6"/>
      <c r="R594" s="11" t="str" cm="1">
        <f t="array" ref="R594">mm3_hash($V$3&amp;_xlfn.TEXTJOIN(",",TRUE,M593:P594))</f>
        <v>C1A4DD31</v>
      </c>
      <c r="S594" s="6"/>
      <c r="T594" s="6"/>
      <c r="U594" s="6"/>
      <c r="V594" s="6"/>
      <c r="W594" s="6"/>
      <c r="X594" s="6"/>
      <c r="Y594" s="6"/>
      <c r="Z594" s="5" cm="1">
        <f t="array" ref="Z594:AC594">polyadd(C594:F594,polymultdiv($F$11:$I$11,_xlfn.ANCHORARRAY(U593),_xlfn.ANCHORARRAY($J$3),$E$3),$E$3)</f>
        <v>-7</v>
      </c>
      <c r="AA594" s="5">
        <v>-11</v>
      </c>
      <c r="AB594" s="5">
        <v>-7</v>
      </c>
      <c r="AC594" s="5">
        <v>8</v>
      </c>
      <c r="AD594" s="6"/>
      <c r="AE594" s="5" cm="1">
        <f t="array" ref="AE594:AH594">polysub(H594:K594,polymultdiv(_xlfn.ANCHORARRAY(U593),$F$15:$I$15,_xlfn.ANCHORARRAY($J$3),$E$3),$E$3)</f>
        <v>-15</v>
      </c>
      <c r="AF594" s="5">
        <v>21</v>
      </c>
      <c r="AG594" s="5">
        <v>2</v>
      </c>
      <c r="AH594" s="5">
        <v>4</v>
      </c>
      <c r="AI594" s="6"/>
      <c r="AJ594" s="5" cm="1">
        <f t="array" ref="AJ594:AM594">decompose_poly(_xlfn.ANCHORARRAY(AE594),$E$3,2*Constants!$D$10,"low")</f>
        <v>6</v>
      </c>
      <c r="AK594" s="5">
        <v>1</v>
      </c>
      <c r="AL594" s="5">
        <v>2</v>
      </c>
      <c r="AM594" s="5">
        <v>4</v>
      </c>
      <c r="AO594" s="33" t="str" cm="1">
        <f t="array" ref="AO594">InfinityNorm(AJ593:AM594)&amp;"&gt;="&amp;Constants!$D$10-Constants!$D$16</f>
        <v>6&gt;=8</v>
      </c>
      <c r="AP594" s="33"/>
      <c r="AQ594" s="33"/>
      <c r="AR594" s="33"/>
      <c r="AS594" s="40"/>
      <c r="AT594" s="1"/>
      <c r="AU594" s="1"/>
      <c r="AW594" s="1"/>
      <c r="AX594" s="1"/>
      <c r="AY594" s="1"/>
    </row>
    <row r="595" spans="2:51" ht="18" customHeight="1" x14ac:dyDescent="0.3">
      <c r="AT595" s="1"/>
      <c r="AU595" s="1"/>
      <c r="AW595" s="1"/>
      <c r="AX595" s="1"/>
      <c r="AY595" s="1"/>
    </row>
    <row r="596" spans="2:51" ht="18" customHeight="1" x14ac:dyDescent="0.3">
      <c r="B596" s="33">
        <v>190</v>
      </c>
      <c r="C596" s="5" cm="1">
        <f t="array" ref="C596:F596">PRNG_rnd_poly(4,B596*2,Constants!$D$8)</f>
        <v>-1</v>
      </c>
      <c r="D596" s="5">
        <v>-12</v>
      </c>
      <c r="E596" s="5">
        <v>3</v>
      </c>
      <c r="F596" s="5">
        <v>2</v>
      </c>
      <c r="G596" s="6"/>
      <c r="H596" s="5" cm="1">
        <f t="array" ref="H596:K597">poly_mv_mult_div($F$6:$I$6,$K$6:$N$6,$F$7:$I$7,$K$7:$N$7,C596:F596,C597:F597,_xlfn.ANCHORARRAY($J$3),$E$3)</f>
        <v>-21</v>
      </c>
      <c r="I596" s="5">
        <v>24</v>
      </c>
      <c r="J596" s="5">
        <v>8</v>
      </c>
      <c r="K596" s="5">
        <v>-20</v>
      </c>
      <c r="L596" s="6"/>
      <c r="M596" s="5" cm="1">
        <f t="array" ref="M596:P596">decompose_poly(H596:K596,$E$3,2*Constants!$D$10,"high")</f>
        <v>2</v>
      </c>
      <c r="N596" s="5">
        <v>1</v>
      </c>
      <c r="O596" s="5">
        <v>0</v>
      </c>
      <c r="P596" s="5">
        <v>2</v>
      </c>
      <c r="Q596" s="6"/>
      <c r="R596" s="33" t="s">
        <v>14</v>
      </c>
      <c r="S596" s="33"/>
      <c r="T596" s="6"/>
      <c r="U596" s="5" cm="1">
        <f t="array" ref="U596:X596">SampleInBall(4,2,R597)</f>
        <v>-1</v>
      </c>
      <c r="V596" s="5">
        <v>0</v>
      </c>
      <c r="W596" s="5">
        <v>-1</v>
      </c>
      <c r="X596" s="5">
        <v>0</v>
      </c>
      <c r="Y596" s="6"/>
      <c r="Z596" s="5" cm="1">
        <f t="array" ref="Z596:AC596">polyadd(C596:F596,polymultdiv($F$10:$I$10,_xlfn.ANCHORARRAY(U596),_xlfn.ANCHORARRAY($J$3),$E$3),$E$3)</f>
        <v>-1</v>
      </c>
      <c r="AA596" s="5">
        <v>-13</v>
      </c>
      <c r="AB596" s="5">
        <v>3</v>
      </c>
      <c r="AC596" s="5">
        <v>1</v>
      </c>
      <c r="AD596" s="6"/>
      <c r="AE596" s="5" cm="1">
        <f t="array" ref="AE596:AH596">polysub(H596:K596,polymultdiv(_xlfn.ANCHORARRAY(U596),$F$14:$I$14,_xlfn.ANCHORARRAY($J$3),$E$3),$E$3)</f>
        <v>-21</v>
      </c>
      <c r="AF596" s="5">
        <v>23</v>
      </c>
      <c r="AG596" s="5">
        <v>10</v>
      </c>
      <c r="AH596" s="5">
        <v>-21</v>
      </c>
      <c r="AI596" s="6"/>
      <c r="AJ596" s="5" cm="1">
        <f t="array" ref="AJ596:AM596">decompose_poly(_xlfn.ANCHORARRAY(AE596),$E$3,2*Constants!$D$10,"low")</f>
        <v>0</v>
      </c>
      <c r="AK596" s="5">
        <v>3</v>
      </c>
      <c r="AL596" s="5">
        <v>10</v>
      </c>
      <c r="AM596" s="5">
        <v>0</v>
      </c>
      <c r="AO596" s="33" t="str" cm="1">
        <f t="array" ref="AO596">InfinityNorm(Z596:AC597)&amp;"&gt;="&amp;Constants!$D$8-Constants!$D$16</f>
        <v>13&gt;=11</v>
      </c>
      <c r="AP596" s="33"/>
      <c r="AQ596" s="33" t="b" cm="1">
        <f t="array" ref="AQ596">NOT(OR(InfinityNorm(Z596:AC597)&gt;=Constants!$D$8-Constants!$D$16,InfinityNorm(AJ596:AM597)&gt;=Constants!$D$10-Constants!$D$16))</f>
        <v>0</v>
      </c>
      <c r="AR596" s="33"/>
      <c r="AS596" s="40">
        <f t="shared" ref="AS596" si="188">IF(AQ596,1,0)</f>
        <v>0</v>
      </c>
      <c r="AT596" s="1"/>
      <c r="AU596" s="1"/>
      <c r="AW596" s="1"/>
      <c r="AX596" s="1"/>
      <c r="AY596" s="1"/>
    </row>
    <row r="597" spans="2:51" ht="18" customHeight="1" x14ac:dyDescent="0.3">
      <c r="B597" s="33"/>
      <c r="C597" s="5" cm="1">
        <f t="array" ref="C597:F597">PRNG_rnd_poly(4,B596*2+1,Constants!$D$8)</f>
        <v>2</v>
      </c>
      <c r="D597" s="5">
        <v>12</v>
      </c>
      <c r="E597" s="5">
        <v>10</v>
      </c>
      <c r="F597" s="5">
        <v>12</v>
      </c>
      <c r="G597" s="6"/>
      <c r="H597" s="5">
        <v>3</v>
      </c>
      <c r="I597" s="5">
        <v>29</v>
      </c>
      <c r="J597" s="5">
        <v>-3</v>
      </c>
      <c r="K597" s="5">
        <v>10</v>
      </c>
      <c r="L597" s="6"/>
      <c r="M597" s="5" cm="1">
        <f t="array" ref="M597:P597">decompose_poly(H597:K597,$E$3,2*Constants!$D$10,"high")</f>
        <v>0</v>
      </c>
      <c r="N597" s="5">
        <v>1</v>
      </c>
      <c r="O597" s="5">
        <v>0</v>
      </c>
      <c r="P597" s="5">
        <v>0</v>
      </c>
      <c r="Q597" s="6"/>
      <c r="R597" s="11" t="str" cm="1">
        <f t="array" ref="R597">mm3_hash($V$3&amp;_xlfn.TEXTJOIN(",",TRUE,M596:P597))</f>
        <v>26794D4A</v>
      </c>
      <c r="S597" s="6"/>
      <c r="T597" s="6"/>
      <c r="U597" s="6"/>
      <c r="V597" s="6"/>
      <c r="W597" s="6"/>
      <c r="X597" s="6"/>
      <c r="Y597" s="6"/>
      <c r="Z597" s="5" cm="1">
        <f t="array" ref="Z597:AC597">polyadd(C597:F597,polymultdiv($F$11:$I$11,_xlfn.ANCHORARRAY(U596),_xlfn.ANCHORARRAY($J$3),$E$3),$E$3)</f>
        <v>3</v>
      </c>
      <c r="AA597" s="5">
        <v>10</v>
      </c>
      <c r="AB597" s="5">
        <v>9</v>
      </c>
      <c r="AC597" s="5">
        <v>12</v>
      </c>
      <c r="AD597" s="6"/>
      <c r="AE597" s="5" cm="1">
        <f t="array" ref="AE597:AH597">polysub(H597:K597,polymultdiv(_xlfn.ANCHORARRAY(U596),$F$15:$I$15,_xlfn.ANCHORARRAY($J$3),$E$3),$E$3)</f>
        <v>2</v>
      </c>
      <c r="AF597" s="5">
        <v>28</v>
      </c>
      <c r="AG597" s="5">
        <v>-4</v>
      </c>
      <c r="AH597" s="5">
        <v>9</v>
      </c>
      <c r="AI597" s="6"/>
      <c r="AJ597" s="5" cm="1">
        <f t="array" ref="AJ597:AM597">decompose_poly(_xlfn.ANCHORARRAY(AE597),$E$3,2*Constants!$D$10,"low")</f>
        <v>2</v>
      </c>
      <c r="AK597" s="5">
        <v>8</v>
      </c>
      <c r="AL597" s="5">
        <v>-4</v>
      </c>
      <c r="AM597" s="5">
        <v>9</v>
      </c>
      <c r="AO597" s="33" t="str" cm="1">
        <f t="array" ref="AO597">InfinityNorm(AJ596:AM597)&amp;"&gt;="&amp;Constants!$D$10-Constants!$D$16</f>
        <v>10&gt;=8</v>
      </c>
      <c r="AP597" s="33"/>
      <c r="AQ597" s="33"/>
      <c r="AR597" s="33"/>
      <c r="AS597" s="40"/>
      <c r="AT597" s="1"/>
      <c r="AU597" s="1"/>
      <c r="AW597" s="1"/>
      <c r="AX597" s="1"/>
      <c r="AY597" s="1"/>
    </row>
    <row r="598" spans="2:51" ht="18" customHeight="1" x14ac:dyDescent="0.3">
      <c r="AT598" s="1"/>
      <c r="AU598" s="1"/>
      <c r="AW598" s="1"/>
      <c r="AX598" s="1"/>
      <c r="AY598" s="1"/>
    </row>
    <row r="599" spans="2:51" ht="18" customHeight="1" x14ac:dyDescent="0.3">
      <c r="B599" s="33">
        <v>191</v>
      </c>
      <c r="C599" s="5" cm="1">
        <f t="array" ref="C599:F599">PRNG_rnd_poly(4,B599*2,Constants!$D$8)</f>
        <v>8</v>
      </c>
      <c r="D599" s="5">
        <v>9</v>
      </c>
      <c r="E599" s="5">
        <v>0</v>
      </c>
      <c r="F599" s="5">
        <v>9</v>
      </c>
      <c r="G599" s="6"/>
      <c r="H599" s="5" cm="1">
        <f t="array" ref="H599:K600">poly_mv_mult_div($F$6:$I$6,$K$6:$N$6,$F$7:$I$7,$K$7:$N$7,C599:F599,C600:F600,_xlfn.ANCHORARRAY($J$3),$E$3)</f>
        <v>-17</v>
      </c>
      <c r="I599" s="5">
        <v>-26</v>
      </c>
      <c r="J599" s="5">
        <v>-4</v>
      </c>
      <c r="K599" s="5">
        <v>-9</v>
      </c>
      <c r="L599" s="6"/>
      <c r="M599" s="5" cm="1">
        <f t="array" ref="M599:P599">decompose_poly(H599:K599,$E$3,2*Constants!$D$10,"high")</f>
        <v>2</v>
      </c>
      <c r="N599" s="5">
        <v>2</v>
      </c>
      <c r="O599" s="5">
        <v>0</v>
      </c>
      <c r="P599" s="5">
        <v>0</v>
      </c>
      <c r="Q599" s="6"/>
      <c r="R599" s="33" t="s">
        <v>14</v>
      </c>
      <c r="S599" s="33"/>
      <c r="T599" s="6"/>
      <c r="U599" s="5" cm="1">
        <f t="array" ref="U599:X599">SampleInBall(4,2,R600)</f>
        <v>1</v>
      </c>
      <c r="V599" s="5">
        <v>1</v>
      </c>
      <c r="W599" s="5">
        <v>0</v>
      </c>
      <c r="X599" s="5">
        <v>0</v>
      </c>
      <c r="Y599" s="6"/>
      <c r="Z599" s="5" cm="1">
        <f t="array" ref="Z599:AC599">polyadd(C599:F599,polymultdiv($F$10:$I$10,_xlfn.ANCHORARRAY(U599),_xlfn.ANCHORARRAY($J$3),$E$3),$E$3)</f>
        <v>8</v>
      </c>
      <c r="AA599" s="5">
        <v>10</v>
      </c>
      <c r="AB599" s="5">
        <v>1</v>
      </c>
      <c r="AC599" s="5">
        <v>9</v>
      </c>
      <c r="AD599" s="6"/>
      <c r="AE599" s="5" cm="1">
        <f t="array" ref="AE599:AH599">polysub(H599:K599,polymultdiv(_xlfn.ANCHORARRAY(U599),$F$14:$I$14,_xlfn.ANCHORARRAY($J$3),$E$3),$E$3)</f>
        <v>-18</v>
      </c>
      <c r="AF599" s="5">
        <v>-26</v>
      </c>
      <c r="AG599" s="5">
        <v>-4</v>
      </c>
      <c r="AH599" s="5">
        <v>-10</v>
      </c>
      <c r="AI599" s="6"/>
      <c r="AJ599" s="5" cm="1">
        <f t="array" ref="AJ599:AM599">decompose_poly(_xlfn.ANCHORARRAY(AE599),$E$3,2*Constants!$D$10,"low")</f>
        <v>3</v>
      </c>
      <c r="AK599" s="5">
        <v>-5</v>
      </c>
      <c r="AL599" s="5">
        <v>-4</v>
      </c>
      <c r="AM599" s="5">
        <v>-10</v>
      </c>
      <c r="AO599" s="33" t="str" cm="1">
        <f t="array" ref="AO599">InfinityNorm(Z599:AC600)&amp;"&gt;="&amp;Constants!$D$8-Constants!$D$16</f>
        <v>11&gt;=11</v>
      </c>
      <c r="AP599" s="33"/>
      <c r="AQ599" s="33" t="b" cm="1">
        <f t="array" ref="AQ599">NOT(OR(InfinityNorm(Z599:AC600)&gt;=Constants!$D$8-Constants!$D$16,InfinityNorm(AJ599:AM600)&gt;=Constants!$D$10-Constants!$D$16))</f>
        <v>0</v>
      </c>
      <c r="AR599" s="33"/>
      <c r="AS599" s="40">
        <f t="shared" ref="AS599" si="189">IF(AQ599,1,0)</f>
        <v>0</v>
      </c>
      <c r="AT599" s="1"/>
      <c r="AU599" s="1"/>
      <c r="AW599" s="1"/>
      <c r="AX599" s="1"/>
      <c r="AY599" s="1"/>
    </row>
    <row r="600" spans="2:51" ht="18" customHeight="1" x14ac:dyDescent="0.3">
      <c r="B600" s="33"/>
      <c r="C600" s="5" cm="1">
        <f t="array" ref="C600:F600">PRNG_rnd_poly(4,B599*2+1,Constants!$D$8)</f>
        <v>10</v>
      </c>
      <c r="D600" s="5">
        <v>-1</v>
      </c>
      <c r="E600" s="5">
        <v>3</v>
      </c>
      <c r="F600" s="5">
        <v>-11</v>
      </c>
      <c r="G600" s="6"/>
      <c r="H600" s="5">
        <v>-28</v>
      </c>
      <c r="I600" s="5">
        <v>1</v>
      </c>
      <c r="J600" s="5">
        <v>7</v>
      </c>
      <c r="K600" s="5">
        <v>-29</v>
      </c>
      <c r="L600" s="6"/>
      <c r="M600" s="5" cm="1">
        <f t="array" ref="M600:P600">decompose_poly(H600:K600,$E$3,2*Constants!$D$10,"high")</f>
        <v>2</v>
      </c>
      <c r="N600" s="5">
        <v>0</v>
      </c>
      <c r="O600" s="5">
        <v>0</v>
      </c>
      <c r="P600" s="5">
        <v>2</v>
      </c>
      <c r="Q600" s="6"/>
      <c r="R600" s="11" t="str" cm="1">
        <f t="array" ref="R600">mm3_hash($V$3&amp;_xlfn.TEXTJOIN(",",TRUE,M599:P600))</f>
        <v>6AD605B7</v>
      </c>
      <c r="S600" s="6"/>
      <c r="T600" s="6"/>
      <c r="U600" s="6"/>
      <c r="V600" s="6"/>
      <c r="W600" s="6"/>
      <c r="X600" s="6"/>
      <c r="Y600" s="6"/>
      <c r="Z600" s="5" cm="1">
        <f t="array" ref="Z600:AC600">polyadd(C600:F600,polymultdiv($F$11:$I$11,_xlfn.ANCHORARRAY(U599),_xlfn.ANCHORARRAY($J$3),$E$3),$E$3)</f>
        <v>11</v>
      </c>
      <c r="AA600" s="5">
        <v>0</v>
      </c>
      <c r="AB600" s="5">
        <v>5</v>
      </c>
      <c r="AC600" s="5">
        <v>-11</v>
      </c>
      <c r="AD600" s="6"/>
      <c r="AE600" s="5" cm="1">
        <f t="array" ref="AE600:AH600">polysub(H600:K600,polymultdiv(_xlfn.ANCHORARRAY(U599),$F$15:$I$15,_xlfn.ANCHORARRAY($J$3),$E$3),$E$3)</f>
        <v>-27</v>
      </c>
      <c r="AF600" s="5">
        <v>3</v>
      </c>
      <c r="AG600" s="5">
        <v>8</v>
      </c>
      <c r="AH600" s="5">
        <v>-29</v>
      </c>
      <c r="AI600" s="6"/>
      <c r="AJ600" s="5" cm="1">
        <f t="array" ref="AJ600:AM600">decompose_poly(_xlfn.ANCHORARRAY(AE600),$E$3,2*Constants!$D$10,"low")</f>
        <v>-6</v>
      </c>
      <c r="AK600" s="5">
        <v>3</v>
      </c>
      <c r="AL600" s="5">
        <v>8</v>
      </c>
      <c r="AM600" s="5">
        <v>-8</v>
      </c>
      <c r="AO600" s="33" t="str" cm="1">
        <f t="array" ref="AO600">InfinityNorm(AJ599:AM600)&amp;"&gt;="&amp;Constants!$D$10-Constants!$D$16</f>
        <v>10&gt;=8</v>
      </c>
      <c r="AP600" s="33"/>
      <c r="AQ600" s="33"/>
      <c r="AR600" s="33"/>
      <c r="AS600" s="40"/>
      <c r="AT600" s="1"/>
      <c r="AU600" s="1"/>
      <c r="AW600" s="1"/>
      <c r="AX600" s="1"/>
      <c r="AY600" s="1"/>
    </row>
    <row r="601" spans="2:51" ht="18" customHeight="1" x14ac:dyDescent="0.3">
      <c r="AT601" s="1"/>
      <c r="AU601" s="1"/>
      <c r="AW601" s="1"/>
      <c r="AX601" s="1"/>
      <c r="AY601" s="1"/>
    </row>
    <row r="602" spans="2:51" ht="18" customHeight="1" x14ac:dyDescent="0.3">
      <c r="B602" s="33">
        <v>192</v>
      </c>
      <c r="C602" s="5" cm="1">
        <f t="array" ref="C602:F602">PRNG_rnd_poly(4,B602*2,Constants!$D$8)</f>
        <v>-5</v>
      </c>
      <c r="D602" s="5">
        <v>2</v>
      </c>
      <c r="E602" s="5">
        <v>4</v>
      </c>
      <c r="F602" s="5">
        <v>8</v>
      </c>
      <c r="G602" s="6"/>
      <c r="H602" s="5" cm="1">
        <f t="array" ref="H602:K603">poly_mv_mult_div($F$6:$I$6,$K$6:$N$6,$F$7:$I$7,$K$7:$N$7,C602:F602,C603:F603,_xlfn.ANCHORARRAY($J$3),$E$3)</f>
        <v>-6</v>
      </c>
      <c r="I602" s="5">
        <v>-24</v>
      </c>
      <c r="J602" s="5">
        <v>-25</v>
      </c>
      <c r="K602" s="5">
        <v>9</v>
      </c>
      <c r="L602" s="6"/>
      <c r="M602" s="5" cm="1">
        <f t="array" ref="M602:P602">decompose_poly(H602:K602,$E$3,2*Constants!$D$10,"high")</f>
        <v>0</v>
      </c>
      <c r="N602" s="5">
        <v>2</v>
      </c>
      <c r="O602" s="5">
        <v>2</v>
      </c>
      <c r="P602" s="5">
        <v>0</v>
      </c>
      <c r="Q602" s="6"/>
      <c r="R602" s="33" t="s">
        <v>14</v>
      </c>
      <c r="S602" s="33"/>
      <c r="T602" s="6"/>
      <c r="U602" s="5" cm="1">
        <f t="array" ref="U602:X602">SampleInBall(4,2,R603)</f>
        <v>-1</v>
      </c>
      <c r="V602" s="5">
        <v>-1</v>
      </c>
      <c r="W602" s="5">
        <v>0</v>
      </c>
      <c r="X602" s="5">
        <v>0</v>
      </c>
      <c r="Y602" s="6"/>
      <c r="Z602" s="5" cm="1">
        <f t="array" ref="Z602:AC602">polyadd(C602:F602,polymultdiv($F$10:$I$10,_xlfn.ANCHORARRAY(U602),_xlfn.ANCHORARRAY($J$3),$E$3),$E$3)</f>
        <v>-5</v>
      </c>
      <c r="AA602" s="5">
        <v>1</v>
      </c>
      <c r="AB602" s="5">
        <v>3</v>
      </c>
      <c r="AC602" s="5">
        <v>8</v>
      </c>
      <c r="AD602" s="6"/>
      <c r="AE602" s="5" cm="1">
        <f t="array" ref="AE602:AH602">polysub(H602:K602,polymultdiv(_xlfn.ANCHORARRAY(U602),$F$14:$I$14,_xlfn.ANCHORARRAY($J$3),$E$3),$E$3)</f>
        <v>-5</v>
      </c>
      <c r="AF602" s="5">
        <v>-24</v>
      </c>
      <c r="AG602" s="5">
        <v>-25</v>
      </c>
      <c r="AH602" s="5">
        <v>10</v>
      </c>
      <c r="AI602" s="6"/>
      <c r="AJ602" s="5" cm="1">
        <f t="array" ref="AJ602:AM602">decompose_poly(_xlfn.ANCHORARRAY(AE602),$E$3,2*Constants!$D$10,"low")</f>
        <v>-5</v>
      </c>
      <c r="AK602" s="5">
        <v>-3</v>
      </c>
      <c r="AL602" s="5">
        <v>-4</v>
      </c>
      <c r="AM602" s="5">
        <v>10</v>
      </c>
      <c r="AO602" s="33" t="str" cm="1">
        <f t="array" ref="AO602">InfinityNorm(Z602:AC603)&amp;"&gt;="&amp;Constants!$D$8-Constants!$D$16</f>
        <v>8&gt;=11</v>
      </c>
      <c r="AP602" s="33"/>
      <c r="AQ602" s="33" t="b" cm="1">
        <f t="array" ref="AQ602">NOT(OR(InfinityNorm(Z602:AC603)&gt;=Constants!$D$8-Constants!$D$16,InfinityNorm(AJ602:AM603)&gt;=Constants!$D$10-Constants!$D$16))</f>
        <v>0</v>
      </c>
      <c r="AR602" s="33"/>
      <c r="AS602" s="40">
        <f t="shared" ref="AS602" si="190">IF(AQ602,1,0)</f>
        <v>0</v>
      </c>
      <c r="AT602" s="1"/>
      <c r="AU602" s="1"/>
      <c r="AW602" s="1"/>
      <c r="AX602" s="1"/>
      <c r="AY602" s="1"/>
    </row>
    <row r="603" spans="2:51" ht="18" customHeight="1" x14ac:dyDescent="0.3">
      <c r="B603" s="33"/>
      <c r="C603" s="5" cm="1">
        <f t="array" ref="C603:F603">PRNG_rnd_poly(4,B602*2+1,Constants!$D$8)</f>
        <v>8</v>
      </c>
      <c r="D603" s="5">
        <v>-5</v>
      </c>
      <c r="E603" s="5">
        <v>7</v>
      </c>
      <c r="F603" s="5">
        <v>-6</v>
      </c>
      <c r="G603" s="6"/>
      <c r="H603" s="5">
        <v>-26</v>
      </c>
      <c r="I603" s="5">
        <v>-25</v>
      </c>
      <c r="J603" s="5">
        <v>-26</v>
      </c>
      <c r="K603" s="5">
        <v>-14</v>
      </c>
      <c r="L603" s="6"/>
      <c r="M603" s="5" cm="1">
        <f t="array" ref="M603:P603">decompose_poly(H603:K603,$E$3,2*Constants!$D$10,"high")</f>
        <v>2</v>
      </c>
      <c r="N603" s="5">
        <v>2</v>
      </c>
      <c r="O603" s="5">
        <v>2</v>
      </c>
      <c r="P603" s="5">
        <v>2</v>
      </c>
      <c r="Q603" s="6"/>
      <c r="R603" s="11" t="str" cm="1">
        <f t="array" ref="R603">mm3_hash($V$3&amp;_xlfn.TEXTJOIN(",",TRUE,M602:P603))</f>
        <v>DE34E580</v>
      </c>
      <c r="S603" s="6"/>
      <c r="T603" s="6"/>
      <c r="U603" s="6"/>
      <c r="V603" s="6"/>
      <c r="W603" s="6"/>
      <c r="X603" s="6"/>
      <c r="Y603" s="6"/>
      <c r="Z603" s="5" cm="1">
        <f t="array" ref="Z603:AC603">polyadd(C603:F603,polymultdiv($F$11:$I$11,_xlfn.ANCHORARRAY(U602),_xlfn.ANCHORARRAY($J$3),$E$3),$E$3)</f>
        <v>7</v>
      </c>
      <c r="AA603" s="5">
        <v>-6</v>
      </c>
      <c r="AB603" s="5">
        <v>5</v>
      </c>
      <c r="AC603" s="5">
        <v>-6</v>
      </c>
      <c r="AD603" s="6"/>
      <c r="AE603" s="5" cm="1">
        <f t="array" ref="AE603:AH603">polysub(H603:K603,polymultdiv(_xlfn.ANCHORARRAY(U602),$F$15:$I$15,_xlfn.ANCHORARRAY($J$3),$E$3),$E$3)</f>
        <v>-27</v>
      </c>
      <c r="AF603" s="5">
        <v>-27</v>
      </c>
      <c r="AG603" s="5">
        <v>-27</v>
      </c>
      <c r="AH603" s="5">
        <v>-14</v>
      </c>
      <c r="AI603" s="6"/>
      <c r="AJ603" s="5" cm="1">
        <f t="array" ref="AJ603:AM603">decompose_poly(_xlfn.ANCHORARRAY(AE603),$E$3,2*Constants!$D$10,"low")</f>
        <v>-6</v>
      </c>
      <c r="AK603" s="5">
        <v>-6</v>
      </c>
      <c r="AL603" s="5">
        <v>-6</v>
      </c>
      <c r="AM603" s="5">
        <v>7</v>
      </c>
      <c r="AO603" s="33" t="str" cm="1">
        <f t="array" ref="AO603">InfinityNorm(AJ602:AM603)&amp;"&gt;="&amp;Constants!$D$10-Constants!$D$16</f>
        <v>10&gt;=8</v>
      </c>
      <c r="AP603" s="33"/>
      <c r="AQ603" s="33"/>
      <c r="AR603" s="33"/>
      <c r="AS603" s="40"/>
      <c r="AT603" s="1"/>
      <c r="AU603" s="1"/>
      <c r="AW603" s="1"/>
      <c r="AX603" s="1"/>
      <c r="AY603" s="1"/>
    </row>
    <row r="604" spans="2:51" ht="18" customHeight="1" x14ac:dyDescent="0.3">
      <c r="AT604" s="1"/>
      <c r="AU604" s="1"/>
      <c r="AW604" s="1"/>
      <c r="AX604" s="1"/>
      <c r="AY604" s="1"/>
    </row>
    <row r="605" spans="2:51" ht="18" customHeight="1" x14ac:dyDescent="0.3">
      <c r="AP605" s="1"/>
      <c r="AT605" s="1"/>
      <c r="AU605" s="1"/>
      <c r="AW605" s="1"/>
      <c r="AX605" s="1"/>
      <c r="AY605" s="1"/>
    </row>
    <row r="606" spans="2:51" ht="18" customHeight="1" x14ac:dyDescent="0.3">
      <c r="AP606" s="1"/>
      <c r="AT606" s="1"/>
      <c r="AU606" s="1"/>
      <c r="AW606" s="1"/>
      <c r="AX606" s="1"/>
      <c r="AY606" s="1"/>
    </row>
    <row r="607" spans="2:51" ht="18" customHeight="1" x14ac:dyDescent="0.3">
      <c r="AP607" s="1"/>
      <c r="AT607" s="1"/>
      <c r="AU607" s="1"/>
      <c r="AW607" s="1"/>
      <c r="AX607" s="1"/>
      <c r="AY607" s="1"/>
    </row>
    <row r="608" spans="2:51" ht="18" customHeight="1" x14ac:dyDescent="0.3">
      <c r="AP608" s="1"/>
      <c r="AT608" s="1"/>
      <c r="AU608" s="1"/>
      <c r="AW608" s="1"/>
      <c r="AX608" s="1"/>
      <c r="AY608" s="1"/>
    </row>
    <row r="609" s="1" customFormat="1" ht="18" customHeight="1" x14ac:dyDescent="0.3"/>
    <row r="610" s="1" customFormat="1" ht="18" customHeight="1" x14ac:dyDescent="0.3"/>
    <row r="611" s="1" customFormat="1" ht="18" customHeight="1" x14ac:dyDescent="0.3"/>
    <row r="612" s="1" customFormat="1" ht="18" customHeight="1" x14ac:dyDescent="0.3"/>
    <row r="613" s="1" customFormat="1" ht="18" customHeight="1" x14ac:dyDescent="0.3"/>
    <row r="614" s="1" customFormat="1" ht="18" customHeight="1" x14ac:dyDescent="0.3"/>
    <row r="615" s="1" customFormat="1" ht="18" customHeight="1" x14ac:dyDescent="0.3"/>
    <row r="616" s="1" customFormat="1" ht="18" customHeight="1" x14ac:dyDescent="0.3"/>
    <row r="617" s="1" customFormat="1" ht="18" customHeight="1" x14ac:dyDescent="0.3"/>
    <row r="618" s="1" customFormat="1" ht="18" customHeight="1" x14ac:dyDescent="0.3"/>
    <row r="619" s="1" customFormat="1" ht="18" customHeight="1" x14ac:dyDescent="0.3"/>
    <row r="620" s="1" customFormat="1" ht="18" customHeight="1" x14ac:dyDescent="0.3"/>
    <row r="621" s="1" customFormat="1" ht="18" customHeight="1" x14ac:dyDescent="0.3"/>
    <row r="622" s="1" customFormat="1" ht="18" customHeight="1" x14ac:dyDescent="0.3"/>
    <row r="623" s="1" customFormat="1" ht="18" customHeight="1" x14ac:dyDescent="0.3"/>
    <row r="624" s="1" customFormat="1" ht="18" customHeight="1" x14ac:dyDescent="0.3"/>
    <row r="625" s="1" customFormat="1" ht="18" customHeight="1" x14ac:dyDescent="0.3"/>
    <row r="626" s="1" customFormat="1" ht="18" customHeight="1" x14ac:dyDescent="0.3"/>
    <row r="627" s="1" customFormat="1" ht="18" customHeight="1" x14ac:dyDescent="0.3"/>
    <row r="628" s="1" customFormat="1" ht="18" customHeight="1" x14ac:dyDescent="0.3"/>
    <row r="629" s="1" customFormat="1" ht="18" customHeight="1" x14ac:dyDescent="0.3"/>
    <row r="630" s="1" customFormat="1" ht="18" customHeight="1" x14ac:dyDescent="0.3"/>
    <row r="631" s="1" customFormat="1" ht="18" customHeight="1" x14ac:dyDescent="0.3"/>
    <row r="632" s="1" customFormat="1" ht="18" customHeight="1" x14ac:dyDescent="0.3"/>
    <row r="633" s="1" customFormat="1" ht="18" customHeight="1" x14ac:dyDescent="0.3"/>
    <row r="634" s="1" customFormat="1" ht="18" customHeight="1" x14ac:dyDescent="0.3"/>
    <row r="635" s="1" customFormat="1" ht="18" customHeight="1" x14ac:dyDescent="0.3"/>
    <row r="636" s="1" customFormat="1" ht="18" customHeight="1" x14ac:dyDescent="0.3"/>
    <row r="637" s="1" customFormat="1" ht="18" customHeight="1" x14ac:dyDescent="0.3"/>
    <row r="638" s="1" customFormat="1" ht="18" customHeight="1" x14ac:dyDescent="0.3"/>
    <row r="639" s="1" customFormat="1" ht="18" customHeight="1" x14ac:dyDescent="0.3"/>
    <row r="640" s="1" customFormat="1" ht="18" customHeight="1" x14ac:dyDescent="0.3"/>
    <row r="641" s="1" customFormat="1" ht="18" customHeight="1" x14ac:dyDescent="0.3"/>
    <row r="642" s="1" customFormat="1" ht="18" customHeight="1" x14ac:dyDescent="0.3"/>
    <row r="643" s="1" customFormat="1" ht="18" customHeight="1" x14ac:dyDescent="0.3"/>
    <row r="644" s="1" customFormat="1" ht="18" customHeight="1" x14ac:dyDescent="0.3"/>
    <row r="645" s="1" customFormat="1" ht="18" customHeight="1" x14ac:dyDescent="0.3"/>
    <row r="646" s="1" customFormat="1" ht="18" customHeight="1" x14ac:dyDescent="0.3"/>
    <row r="647" s="1" customFormat="1" ht="18" customHeight="1" x14ac:dyDescent="0.3"/>
    <row r="648" s="1" customFormat="1" ht="18" customHeight="1" x14ac:dyDescent="0.3"/>
    <row r="649" s="1" customFormat="1" ht="18" customHeight="1" x14ac:dyDescent="0.3"/>
    <row r="650" s="1" customFormat="1" ht="18" customHeight="1" x14ac:dyDescent="0.3"/>
    <row r="651" s="1" customFormat="1" ht="18" customHeight="1" x14ac:dyDescent="0.3"/>
    <row r="652" s="1" customFormat="1" ht="18" customHeight="1" x14ac:dyDescent="0.3"/>
    <row r="653" s="1" customFormat="1" ht="18" customHeight="1" x14ac:dyDescent="0.3"/>
    <row r="654" s="1" customFormat="1" ht="18" customHeight="1" x14ac:dyDescent="0.3"/>
    <row r="655" s="1" customFormat="1" ht="18" customHeight="1" x14ac:dyDescent="0.3"/>
    <row r="656" s="1" customFormat="1" ht="18" customHeight="1" x14ac:dyDescent="0.3"/>
    <row r="657" s="1" customFormat="1" ht="18" customHeight="1" x14ac:dyDescent="0.3"/>
    <row r="658" s="1" customFormat="1" ht="18" customHeight="1" x14ac:dyDescent="0.3"/>
    <row r="659" s="1" customFormat="1" ht="18" customHeight="1" x14ac:dyDescent="0.3"/>
    <row r="660" s="1" customFormat="1" ht="18" customHeight="1" x14ac:dyDescent="0.3"/>
    <row r="661" s="1" customFormat="1" ht="18" customHeight="1" x14ac:dyDescent="0.3"/>
    <row r="662" s="1" customFormat="1" ht="18" customHeight="1" x14ac:dyDescent="0.3"/>
    <row r="663" s="1" customFormat="1" ht="18" customHeight="1" x14ac:dyDescent="0.3"/>
    <row r="664" s="1" customFormat="1" ht="18" customHeight="1" x14ac:dyDescent="0.3"/>
    <row r="665" s="1" customFormat="1" ht="18" customHeight="1" x14ac:dyDescent="0.3"/>
    <row r="666" s="1" customFormat="1" ht="18" customHeight="1" x14ac:dyDescent="0.3"/>
    <row r="667" s="1" customFormat="1" ht="18" customHeight="1" x14ac:dyDescent="0.3"/>
    <row r="668" s="1" customFormat="1" ht="18" customHeight="1" x14ac:dyDescent="0.3"/>
    <row r="669" s="1" customFormat="1" ht="18" customHeight="1" x14ac:dyDescent="0.3"/>
    <row r="670" s="1" customFormat="1" ht="18" customHeight="1" x14ac:dyDescent="0.3"/>
    <row r="671" s="1" customFormat="1" ht="18" customHeight="1" x14ac:dyDescent="0.3"/>
    <row r="672" s="1" customFormat="1" ht="18" customHeight="1" x14ac:dyDescent="0.3"/>
    <row r="673" s="1" customFormat="1" ht="18" customHeight="1" x14ac:dyDescent="0.3"/>
    <row r="674" s="1" customFormat="1" ht="18" customHeight="1" x14ac:dyDescent="0.3"/>
    <row r="675" s="1" customFormat="1" ht="18" customHeight="1" x14ac:dyDescent="0.3"/>
    <row r="676" s="1" customFormat="1" ht="18" customHeight="1" x14ac:dyDescent="0.3"/>
    <row r="677" s="1" customFormat="1" ht="18" customHeight="1" x14ac:dyDescent="0.3"/>
    <row r="678" s="1" customFormat="1" ht="18" customHeight="1" x14ac:dyDescent="0.3"/>
    <row r="679" s="1" customFormat="1" ht="18" customHeight="1" x14ac:dyDescent="0.3"/>
    <row r="680" s="1" customFormat="1" ht="18" customHeight="1" x14ac:dyDescent="0.3"/>
    <row r="681" s="1" customFormat="1" ht="18" customHeight="1" x14ac:dyDescent="0.3"/>
    <row r="682" s="1" customFormat="1" ht="18" customHeight="1" x14ac:dyDescent="0.3"/>
    <row r="683" s="1" customFormat="1" ht="18" customHeight="1" x14ac:dyDescent="0.3"/>
    <row r="684" s="1" customFormat="1" ht="18" customHeight="1" x14ac:dyDescent="0.3"/>
    <row r="685" s="1" customFormat="1" ht="18" customHeight="1" x14ac:dyDescent="0.3"/>
    <row r="686" s="1" customFormat="1" ht="18" customHeight="1" x14ac:dyDescent="0.3"/>
    <row r="687" s="1" customFormat="1" ht="18" customHeight="1" x14ac:dyDescent="0.3"/>
    <row r="688" s="1" customFormat="1" ht="18" customHeight="1" x14ac:dyDescent="0.3"/>
    <row r="689" s="1" customFormat="1" ht="18" customHeight="1" x14ac:dyDescent="0.3"/>
    <row r="690" s="1" customFormat="1" ht="18" customHeight="1" x14ac:dyDescent="0.3"/>
    <row r="691" s="1" customFormat="1" ht="18" customHeight="1" x14ac:dyDescent="0.3"/>
    <row r="692" s="1" customFormat="1" ht="18" customHeight="1" x14ac:dyDescent="0.3"/>
    <row r="693" s="1" customFormat="1" ht="18" customHeight="1" x14ac:dyDescent="0.3"/>
    <row r="694" s="1" customFormat="1" ht="18" customHeight="1" x14ac:dyDescent="0.3"/>
    <row r="695" s="1" customFormat="1" ht="18" customHeight="1" x14ac:dyDescent="0.3"/>
    <row r="696" s="1" customFormat="1" ht="18" customHeight="1" x14ac:dyDescent="0.3"/>
    <row r="697" s="1" customFormat="1" ht="18" customHeight="1" x14ac:dyDescent="0.3"/>
    <row r="698" s="1" customFormat="1" ht="18" customHeight="1" x14ac:dyDescent="0.3"/>
    <row r="699" s="1" customFormat="1" ht="18" customHeight="1" x14ac:dyDescent="0.3"/>
    <row r="700" s="1" customFormat="1" ht="18" customHeight="1" x14ac:dyDescent="0.3"/>
    <row r="701" s="1" customFormat="1" ht="18" customHeight="1" x14ac:dyDescent="0.3"/>
    <row r="702" s="1" customFormat="1" ht="18" customHeight="1" x14ac:dyDescent="0.3"/>
    <row r="703" s="1" customFormat="1" ht="18" customHeight="1" x14ac:dyDescent="0.3"/>
    <row r="704" s="1" customFormat="1" ht="18" customHeight="1" x14ac:dyDescent="0.3"/>
    <row r="705" s="1" customFormat="1" ht="18" customHeight="1" x14ac:dyDescent="0.3"/>
    <row r="706" s="1" customFormat="1" ht="18" customHeight="1" x14ac:dyDescent="0.3"/>
    <row r="707" s="1" customFormat="1" ht="18" customHeight="1" x14ac:dyDescent="0.3"/>
    <row r="708" s="1" customFormat="1" ht="18" customHeight="1" x14ac:dyDescent="0.3"/>
    <row r="709" s="1" customFormat="1" ht="18" customHeight="1" x14ac:dyDescent="0.3"/>
    <row r="710" s="1" customFormat="1" ht="18" customHeight="1" x14ac:dyDescent="0.3"/>
    <row r="711" s="1" customFormat="1" ht="18" customHeight="1" x14ac:dyDescent="0.3"/>
    <row r="712" s="1" customFormat="1" ht="18" customHeight="1" x14ac:dyDescent="0.3"/>
    <row r="713" s="1" customFormat="1" ht="18" customHeight="1" x14ac:dyDescent="0.3"/>
    <row r="714" s="1" customFormat="1" ht="18" customHeight="1" x14ac:dyDescent="0.3"/>
    <row r="715" s="1" customFormat="1" ht="18" customHeight="1" x14ac:dyDescent="0.3"/>
    <row r="716" s="1" customFormat="1" ht="18" customHeight="1" x14ac:dyDescent="0.3"/>
    <row r="717" s="1" customFormat="1" ht="18" customHeight="1" x14ac:dyDescent="0.3"/>
    <row r="718" s="1" customFormat="1" ht="18" customHeight="1" x14ac:dyDescent="0.3"/>
    <row r="719" s="1" customFormat="1" ht="18" customHeight="1" x14ac:dyDescent="0.3"/>
    <row r="720" s="1" customFormat="1" ht="18" customHeight="1" x14ac:dyDescent="0.3"/>
    <row r="721" s="1" customFormat="1" ht="18" customHeight="1" x14ac:dyDescent="0.3"/>
    <row r="722" s="1" customFormat="1" ht="18" customHeight="1" x14ac:dyDescent="0.3"/>
    <row r="723" s="1" customFormat="1" ht="18" customHeight="1" x14ac:dyDescent="0.3"/>
    <row r="724" s="1" customFormat="1" ht="18" customHeight="1" x14ac:dyDescent="0.3"/>
    <row r="725" s="1" customFormat="1" ht="18" customHeight="1" x14ac:dyDescent="0.3"/>
    <row r="726" s="1" customFormat="1" ht="18" customHeight="1" x14ac:dyDescent="0.3"/>
    <row r="727" s="1" customFormat="1" ht="18" customHeight="1" x14ac:dyDescent="0.3"/>
    <row r="728" s="1" customFormat="1" ht="18" customHeight="1" x14ac:dyDescent="0.3"/>
    <row r="729" s="1" customFormat="1" ht="18" customHeight="1" x14ac:dyDescent="0.3"/>
    <row r="730" s="1" customFormat="1" ht="18" customHeight="1" x14ac:dyDescent="0.3"/>
    <row r="731" s="1" customFormat="1" ht="18" customHeight="1" x14ac:dyDescent="0.3"/>
    <row r="732" s="1" customFormat="1" ht="18" customHeight="1" x14ac:dyDescent="0.3"/>
    <row r="733" s="1" customFormat="1" ht="18" customHeight="1" x14ac:dyDescent="0.3"/>
    <row r="734" s="1" customFormat="1" ht="18" customHeight="1" x14ac:dyDescent="0.3"/>
    <row r="735" s="1" customFormat="1" ht="18" customHeight="1" x14ac:dyDescent="0.3"/>
    <row r="736" s="1" customFormat="1" ht="18" customHeight="1" x14ac:dyDescent="0.3"/>
    <row r="737" s="1" customFormat="1" ht="18" customHeight="1" x14ac:dyDescent="0.3"/>
    <row r="738" s="1" customFormat="1" ht="18" customHeight="1" x14ac:dyDescent="0.3"/>
    <row r="739" s="1" customFormat="1" ht="18" customHeight="1" x14ac:dyDescent="0.3"/>
    <row r="740" s="1" customFormat="1" ht="18" customHeight="1" x14ac:dyDescent="0.3"/>
    <row r="741" s="1" customFormat="1" ht="18" customHeight="1" x14ac:dyDescent="0.3"/>
    <row r="742" s="1" customFormat="1" ht="18" customHeight="1" x14ac:dyDescent="0.3"/>
    <row r="743" s="1" customFormat="1" ht="18" customHeight="1" x14ac:dyDescent="0.3"/>
    <row r="744" s="1" customFormat="1" ht="18" customHeight="1" x14ac:dyDescent="0.3"/>
    <row r="745" s="1" customFormat="1" ht="18" customHeight="1" x14ac:dyDescent="0.3"/>
    <row r="746" s="1" customFormat="1" ht="18" customHeight="1" x14ac:dyDescent="0.3"/>
    <row r="747" s="1" customFormat="1" ht="18" customHeight="1" x14ac:dyDescent="0.3"/>
    <row r="748" s="1" customFormat="1" ht="18" customHeight="1" x14ac:dyDescent="0.3"/>
    <row r="749" s="1" customFormat="1" ht="18" customHeight="1" x14ac:dyDescent="0.3"/>
    <row r="750" s="1" customFormat="1" ht="18" customHeight="1" x14ac:dyDescent="0.3"/>
    <row r="751" s="1" customFormat="1" ht="18" customHeight="1" x14ac:dyDescent="0.3"/>
    <row r="752" s="1" customFormat="1" ht="18" customHeight="1" x14ac:dyDescent="0.3"/>
    <row r="753" s="1" customFormat="1" ht="18" customHeight="1" x14ac:dyDescent="0.3"/>
    <row r="754" s="1" customFormat="1" ht="18" customHeight="1" x14ac:dyDescent="0.3"/>
    <row r="755" s="1" customFormat="1" ht="18" customHeight="1" x14ac:dyDescent="0.3"/>
    <row r="756" s="1" customFormat="1" ht="18" customHeight="1" x14ac:dyDescent="0.3"/>
    <row r="757" s="1" customFormat="1" ht="18" customHeight="1" x14ac:dyDescent="0.3"/>
    <row r="758" s="1" customFormat="1" ht="18" customHeight="1" x14ac:dyDescent="0.3"/>
    <row r="759" s="1" customFormat="1" ht="18" customHeight="1" x14ac:dyDescent="0.3"/>
    <row r="760" s="1" customFormat="1" ht="18" customHeight="1" x14ac:dyDescent="0.3"/>
    <row r="761" s="1" customFormat="1" ht="18" customHeight="1" x14ac:dyDescent="0.3"/>
    <row r="762" s="1" customFormat="1" ht="18" customHeight="1" x14ac:dyDescent="0.3"/>
    <row r="763" s="1" customFormat="1" ht="18" customHeight="1" x14ac:dyDescent="0.3"/>
    <row r="764" s="1" customFormat="1" ht="18" customHeight="1" x14ac:dyDescent="0.3"/>
    <row r="765" s="1" customFormat="1" ht="18" customHeight="1" x14ac:dyDescent="0.3"/>
    <row r="766" s="1" customFormat="1" ht="18" customHeight="1" x14ac:dyDescent="0.3"/>
    <row r="767" s="1" customFormat="1" ht="18" customHeight="1" x14ac:dyDescent="0.3"/>
    <row r="768" s="1" customFormat="1" ht="18" customHeight="1" x14ac:dyDescent="0.3"/>
    <row r="769" s="1" customFormat="1" ht="18" customHeight="1" x14ac:dyDescent="0.3"/>
    <row r="770" s="1" customFormat="1" ht="18" customHeight="1" x14ac:dyDescent="0.3"/>
    <row r="771" s="1" customFormat="1" ht="18" customHeight="1" x14ac:dyDescent="0.3"/>
    <row r="772" s="1" customFormat="1" ht="18" customHeight="1" x14ac:dyDescent="0.3"/>
    <row r="773" s="1" customFormat="1" ht="18" customHeight="1" x14ac:dyDescent="0.3"/>
    <row r="774" s="1" customFormat="1" ht="18" customHeight="1" x14ac:dyDescent="0.3"/>
    <row r="775" s="1" customFormat="1" ht="18" customHeight="1" x14ac:dyDescent="0.3"/>
    <row r="776" s="1" customFormat="1" ht="18" customHeight="1" x14ac:dyDescent="0.3"/>
    <row r="777" s="1" customFormat="1" ht="18" customHeight="1" x14ac:dyDescent="0.3"/>
    <row r="778" s="1" customFormat="1" ht="18" customHeight="1" x14ac:dyDescent="0.3"/>
    <row r="779" s="1" customFormat="1" ht="18" customHeight="1" x14ac:dyDescent="0.3"/>
    <row r="780" s="1" customFormat="1" ht="18" customHeight="1" x14ac:dyDescent="0.3"/>
    <row r="781" s="1" customFormat="1" ht="18" customHeight="1" x14ac:dyDescent="0.3"/>
    <row r="782" s="1" customFormat="1" ht="18" customHeight="1" x14ac:dyDescent="0.3"/>
    <row r="783" s="1" customFormat="1" ht="18" customHeight="1" x14ac:dyDescent="0.3"/>
    <row r="784" s="1" customFormat="1" ht="18" customHeight="1" x14ac:dyDescent="0.3"/>
    <row r="785" s="1" customFormat="1" ht="18" customHeight="1" x14ac:dyDescent="0.3"/>
    <row r="786" s="1" customFormat="1" ht="18" customHeight="1" x14ac:dyDescent="0.3"/>
    <row r="787" s="1" customFormat="1" ht="18" customHeight="1" x14ac:dyDescent="0.3"/>
    <row r="788" s="1" customFormat="1" ht="18" customHeight="1" x14ac:dyDescent="0.3"/>
    <row r="789" s="1" customFormat="1" ht="18" customHeight="1" x14ac:dyDescent="0.3"/>
    <row r="790" s="1" customFormat="1" ht="18" customHeight="1" x14ac:dyDescent="0.3"/>
    <row r="791" s="1" customFormat="1" ht="18" customHeight="1" x14ac:dyDescent="0.3"/>
    <row r="792" s="1" customFormat="1" ht="18" customHeight="1" x14ac:dyDescent="0.3"/>
    <row r="793" s="1" customFormat="1" ht="18" customHeight="1" x14ac:dyDescent="0.3"/>
    <row r="794" s="1" customFormat="1" ht="18" customHeight="1" x14ac:dyDescent="0.3"/>
    <row r="795" s="1" customFormat="1" ht="18" customHeight="1" x14ac:dyDescent="0.3"/>
    <row r="796" s="1" customFormat="1" ht="18" customHeight="1" x14ac:dyDescent="0.3"/>
    <row r="797" s="1" customFormat="1" ht="18" customHeight="1" x14ac:dyDescent="0.3"/>
    <row r="798" s="1" customFormat="1" ht="18" customHeight="1" x14ac:dyDescent="0.3"/>
    <row r="799" s="1" customFormat="1" ht="18" customHeight="1" x14ac:dyDescent="0.3"/>
    <row r="800" s="1" customFormat="1" ht="18" customHeight="1" x14ac:dyDescent="0.3"/>
    <row r="801" s="1" customFormat="1" ht="18" customHeight="1" x14ac:dyDescent="0.3"/>
    <row r="802" s="1" customFormat="1" ht="18" customHeight="1" x14ac:dyDescent="0.3"/>
    <row r="803" s="1" customFormat="1" ht="18" customHeight="1" x14ac:dyDescent="0.3"/>
    <row r="804" s="1" customFormat="1" ht="18" customHeight="1" x14ac:dyDescent="0.3"/>
    <row r="805" s="1" customFormat="1" ht="18" customHeight="1" x14ac:dyDescent="0.3"/>
    <row r="806" s="1" customFormat="1" ht="18" customHeight="1" x14ac:dyDescent="0.3"/>
    <row r="807" s="1" customFormat="1" ht="18" customHeight="1" x14ac:dyDescent="0.3"/>
    <row r="808" s="1" customFormat="1" ht="18" customHeight="1" x14ac:dyDescent="0.3"/>
    <row r="809" s="1" customFormat="1" ht="18" customHeight="1" x14ac:dyDescent="0.3"/>
    <row r="810" s="1" customFormat="1" ht="18" customHeight="1" x14ac:dyDescent="0.3"/>
    <row r="811" s="1" customFormat="1" ht="18" customHeight="1" x14ac:dyDescent="0.3"/>
    <row r="812" s="1" customFormat="1" ht="18" customHeight="1" x14ac:dyDescent="0.3"/>
    <row r="813" s="1" customFormat="1" ht="18" customHeight="1" x14ac:dyDescent="0.3"/>
    <row r="814" s="1" customFormat="1" ht="18" customHeight="1" x14ac:dyDescent="0.3"/>
    <row r="815" s="1" customFormat="1" ht="18" customHeight="1" x14ac:dyDescent="0.3"/>
    <row r="816" s="1" customFormat="1" ht="18" customHeight="1" x14ac:dyDescent="0.3"/>
    <row r="817" s="1" customFormat="1" ht="18" customHeight="1" x14ac:dyDescent="0.3"/>
    <row r="818" s="1" customFormat="1" ht="18" customHeight="1" x14ac:dyDescent="0.3"/>
    <row r="819" s="1" customFormat="1" ht="18" customHeight="1" x14ac:dyDescent="0.3"/>
    <row r="820" s="1" customFormat="1" ht="18" customHeight="1" x14ac:dyDescent="0.3"/>
    <row r="821" s="1" customFormat="1" ht="18" customHeight="1" x14ac:dyDescent="0.3"/>
    <row r="822" s="1" customFormat="1" ht="18" customHeight="1" x14ac:dyDescent="0.3"/>
    <row r="823" s="1" customFormat="1" ht="18" customHeight="1" x14ac:dyDescent="0.3"/>
    <row r="824" s="1" customFormat="1" ht="18" customHeight="1" x14ac:dyDescent="0.3"/>
    <row r="825" s="1" customFormat="1" ht="18" customHeight="1" x14ac:dyDescent="0.3"/>
    <row r="826" s="1" customFormat="1" ht="18" customHeight="1" x14ac:dyDescent="0.3"/>
    <row r="827" s="1" customFormat="1" ht="18" customHeight="1" x14ac:dyDescent="0.3"/>
    <row r="828" s="1" customFormat="1" ht="18" customHeight="1" x14ac:dyDescent="0.3"/>
    <row r="829" s="1" customFormat="1" ht="18" customHeight="1" x14ac:dyDescent="0.3"/>
    <row r="830" s="1" customFormat="1" ht="18" customHeight="1" x14ac:dyDescent="0.3"/>
    <row r="831" s="1" customFormat="1" ht="18" customHeight="1" x14ac:dyDescent="0.3"/>
    <row r="832" s="1" customFormat="1" ht="18" customHeight="1" x14ac:dyDescent="0.3"/>
    <row r="833" s="1" customFormat="1" ht="18" customHeight="1" x14ac:dyDescent="0.3"/>
    <row r="834" s="1" customFormat="1" ht="18" customHeight="1" x14ac:dyDescent="0.3"/>
    <row r="835" s="1" customFormat="1" ht="18" customHeight="1" x14ac:dyDescent="0.3"/>
    <row r="836" s="1" customFormat="1" ht="18" customHeight="1" x14ac:dyDescent="0.3"/>
    <row r="837" s="1" customFormat="1" ht="18" customHeight="1" x14ac:dyDescent="0.3"/>
    <row r="838" s="1" customFormat="1" ht="18" customHeight="1" x14ac:dyDescent="0.3"/>
    <row r="839" s="1" customFormat="1" ht="18" customHeight="1" x14ac:dyDescent="0.3"/>
    <row r="840" s="1" customFormat="1" ht="18" customHeight="1" x14ac:dyDescent="0.3"/>
    <row r="841" s="1" customFormat="1" ht="18" customHeight="1" x14ac:dyDescent="0.3"/>
    <row r="842" s="1" customFormat="1" ht="18" customHeight="1" x14ac:dyDescent="0.3"/>
    <row r="843" s="1" customFormat="1" ht="18" customHeight="1" x14ac:dyDescent="0.3"/>
    <row r="844" s="1" customFormat="1" ht="18" customHeight="1" x14ac:dyDescent="0.3"/>
    <row r="845" s="1" customFormat="1" ht="18" customHeight="1" x14ac:dyDescent="0.3"/>
    <row r="846" s="1" customFormat="1" ht="18" customHeight="1" x14ac:dyDescent="0.3"/>
    <row r="847" s="1" customFormat="1" ht="18" customHeight="1" x14ac:dyDescent="0.3"/>
    <row r="848" s="1" customFormat="1" ht="18" customHeight="1" x14ac:dyDescent="0.3"/>
    <row r="849" s="1" customFormat="1" ht="18" customHeight="1" x14ac:dyDescent="0.3"/>
    <row r="850" s="1" customFormat="1" ht="18" customHeight="1" x14ac:dyDescent="0.3"/>
    <row r="851" s="1" customFormat="1" ht="18" customHeight="1" x14ac:dyDescent="0.3"/>
    <row r="852" s="1" customFormat="1" ht="18" customHeight="1" x14ac:dyDescent="0.3"/>
    <row r="853" s="1" customFormat="1" ht="18" customHeight="1" x14ac:dyDescent="0.3"/>
    <row r="854" s="1" customFormat="1" ht="18" customHeight="1" x14ac:dyDescent="0.3"/>
    <row r="855" s="1" customFormat="1" ht="18" customHeight="1" x14ac:dyDescent="0.3"/>
    <row r="856" s="1" customFormat="1" ht="18" customHeight="1" x14ac:dyDescent="0.3"/>
    <row r="857" s="1" customFormat="1" ht="18" customHeight="1" x14ac:dyDescent="0.3"/>
    <row r="858" s="1" customFormat="1" ht="18" customHeight="1" x14ac:dyDescent="0.3"/>
    <row r="859" s="1" customFormat="1" ht="18" customHeight="1" x14ac:dyDescent="0.3"/>
    <row r="860" s="1" customFormat="1" ht="18" customHeight="1" x14ac:dyDescent="0.3"/>
    <row r="861" s="1" customFormat="1" ht="18" customHeight="1" x14ac:dyDescent="0.3"/>
    <row r="862" s="1" customFormat="1" ht="18" customHeight="1" x14ac:dyDescent="0.3"/>
    <row r="863" s="1" customFormat="1" ht="18" customHeight="1" x14ac:dyDescent="0.3"/>
    <row r="864" s="1" customFormat="1" ht="18" customHeight="1" x14ac:dyDescent="0.3"/>
    <row r="865" s="1" customFormat="1" ht="18" customHeight="1" x14ac:dyDescent="0.3"/>
    <row r="866" s="1" customFormat="1" ht="18" customHeight="1" x14ac:dyDescent="0.3"/>
    <row r="867" s="1" customFormat="1" ht="18" customHeight="1" x14ac:dyDescent="0.3"/>
    <row r="868" s="1" customFormat="1" ht="18" customHeight="1" x14ac:dyDescent="0.3"/>
    <row r="869" s="1" customFormat="1" ht="18" customHeight="1" x14ac:dyDescent="0.3"/>
    <row r="870" s="1" customFormat="1" ht="18" customHeight="1" x14ac:dyDescent="0.3"/>
    <row r="871" s="1" customFormat="1" ht="18" customHeight="1" x14ac:dyDescent="0.3"/>
    <row r="872" s="1" customFormat="1" ht="18" customHeight="1" x14ac:dyDescent="0.3"/>
    <row r="873" s="1" customFormat="1" ht="18" customHeight="1" x14ac:dyDescent="0.3"/>
    <row r="874" s="1" customFormat="1" ht="18" customHeight="1" x14ac:dyDescent="0.3"/>
    <row r="875" s="1" customFormat="1" ht="18" customHeight="1" x14ac:dyDescent="0.3"/>
    <row r="876" s="1" customFormat="1" ht="18" customHeight="1" x14ac:dyDescent="0.3"/>
    <row r="877" s="1" customFormat="1" ht="18" customHeight="1" x14ac:dyDescent="0.3"/>
    <row r="878" s="1" customFormat="1" ht="18" customHeight="1" x14ac:dyDescent="0.3"/>
    <row r="879" s="1" customFormat="1" ht="18" customHeight="1" x14ac:dyDescent="0.3"/>
    <row r="880" s="1" customFormat="1" ht="18" customHeight="1" x14ac:dyDescent="0.3"/>
    <row r="881" s="1" customFormat="1" ht="18" customHeight="1" x14ac:dyDescent="0.3"/>
    <row r="882" s="1" customFormat="1" ht="18" customHeight="1" x14ac:dyDescent="0.3"/>
    <row r="883" s="1" customFormat="1" ht="18" customHeight="1" x14ac:dyDescent="0.3"/>
    <row r="884" s="1" customFormat="1" ht="18" customHeight="1" x14ac:dyDescent="0.3"/>
    <row r="885" s="1" customFormat="1" ht="18" customHeight="1" x14ac:dyDescent="0.3"/>
    <row r="886" s="1" customFormat="1" ht="18" customHeight="1" x14ac:dyDescent="0.3"/>
    <row r="887" s="1" customFormat="1" ht="18" customHeight="1" x14ac:dyDescent="0.3"/>
    <row r="888" s="1" customFormat="1" ht="18" customHeight="1" x14ac:dyDescent="0.3"/>
    <row r="889" s="1" customFormat="1" ht="18" customHeight="1" x14ac:dyDescent="0.3"/>
    <row r="890" s="1" customFormat="1" ht="18" customHeight="1" x14ac:dyDescent="0.3"/>
    <row r="891" s="1" customFormat="1" ht="18" customHeight="1" x14ac:dyDescent="0.3"/>
    <row r="892" s="1" customFormat="1" ht="18" customHeight="1" x14ac:dyDescent="0.3"/>
    <row r="893" s="1" customFormat="1" ht="18" customHeight="1" x14ac:dyDescent="0.3"/>
    <row r="894" s="1" customFormat="1" ht="18" customHeight="1" x14ac:dyDescent="0.3"/>
    <row r="895" s="1" customFormat="1" ht="18" customHeight="1" x14ac:dyDescent="0.3"/>
    <row r="896" s="1" customFormat="1" ht="18" customHeight="1" x14ac:dyDescent="0.3"/>
    <row r="897" s="1" customFormat="1" ht="18" customHeight="1" x14ac:dyDescent="0.3"/>
    <row r="898" s="1" customFormat="1" ht="18" customHeight="1" x14ac:dyDescent="0.3"/>
    <row r="899" s="1" customFormat="1" ht="18" customHeight="1" x14ac:dyDescent="0.3"/>
    <row r="900" s="1" customFormat="1" ht="18" customHeight="1" x14ac:dyDescent="0.3"/>
    <row r="901" s="1" customFormat="1" ht="18" customHeight="1" x14ac:dyDescent="0.3"/>
    <row r="902" s="1" customFormat="1" ht="18" customHeight="1" x14ac:dyDescent="0.3"/>
    <row r="903" s="1" customFormat="1" ht="18" customHeight="1" x14ac:dyDescent="0.3"/>
    <row r="904" s="1" customFormat="1" ht="18" customHeight="1" x14ac:dyDescent="0.3"/>
    <row r="905" s="1" customFormat="1" ht="18" customHeight="1" x14ac:dyDescent="0.3"/>
    <row r="906" s="1" customFormat="1" ht="18" customHeight="1" x14ac:dyDescent="0.3"/>
    <row r="907" s="1" customFormat="1" ht="18" customHeight="1" x14ac:dyDescent="0.3"/>
    <row r="908" s="1" customFormat="1" ht="18" customHeight="1" x14ac:dyDescent="0.3"/>
    <row r="909" s="1" customFormat="1" ht="18" customHeight="1" x14ac:dyDescent="0.3"/>
    <row r="910" s="1" customFormat="1" ht="18" customHeight="1" x14ac:dyDescent="0.3"/>
    <row r="911" s="1" customFormat="1" ht="18" customHeight="1" x14ac:dyDescent="0.3"/>
    <row r="912" s="1" customFormat="1" ht="18" customHeight="1" x14ac:dyDescent="0.3"/>
    <row r="913" s="1" customFormat="1" ht="18" customHeight="1" x14ac:dyDescent="0.3"/>
    <row r="914" s="1" customFormat="1" ht="18" customHeight="1" x14ac:dyDescent="0.3"/>
    <row r="915" s="1" customFormat="1" ht="18" customHeight="1" x14ac:dyDescent="0.3"/>
    <row r="916" s="1" customFormat="1" ht="18" customHeight="1" x14ac:dyDescent="0.3"/>
    <row r="917" s="1" customFormat="1" ht="18" customHeight="1" x14ac:dyDescent="0.3"/>
    <row r="918" s="1" customFormat="1" ht="18" customHeight="1" x14ac:dyDescent="0.3"/>
    <row r="919" s="1" customFormat="1" ht="18" customHeight="1" x14ac:dyDescent="0.3"/>
    <row r="920" s="1" customFormat="1" ht="18" customHeight="1" x14ac:dyDescent="0.3"/>
    <row r="921" s="1" customFormat="1" ht="18" customHeight="1" x14ac:dyDescent="0.3"/>
    <row r="922" s="1" customFormat="1" ht="18" customHeight="1" x14ac:dyDescent="0.3"/>
    <row r="923" s="1" customFormat="1" ht="18" customHeight="1" x14ac:dyDescent="0.3"/>
    <row r="924" s="1" customFormat="1" ht="18" customHeight="1" x14ac:dyDescent="0.3"/>
    <row r="925" s="1" customFormat="1" ht="18" customHeight="1" x14ac:dyDescent="0.3"/>
    <row r="926" s="1" customFormat="1" ht="18" customHeight="1" x14ac:dyDescent="0.3"/>
    <row r="927" s="1" customFormat="1" ht="18" customHeight="1" x14ac:dyDescent="0.3"/>
    <row r="928" s="1" customFormat="1" ht="18" customHeight="1" x14ac:dyDescent="0.3"/>
    <row r="929" s="1" customFormat="1" ht="18" customHeight="1" x14ac:dyDescent="0.3"/>
    <row r="930" s="1" customFormat="1" ht="18" customHeight="1" x14ac:dyDescent="0.3"/>
    <row r="931" s="1" customFormat="1" ht="18" customHeight="1" x14ac:dyDescent="0.3"/>
    <row r="932" s="1" customFormat="1" ht="18" customHeight="1" x14ac:dyDescent="0.3"/>
    <row r="933" s="1" customFormat="1" ht="18" customHeight="1" x14ac:dyDescent="0.3"/>
    <row r="934" s="1" customFormat="1" ht="18" customHeight="1" x14ac:dyDescent="0.3"/>
    <row r="935" s="1" customFormat="1" ht="18" customHeight="1" x14ac:dyDescent="0.3"/>
    <row r="936" s="1" customFormat="1" ht="18" customHeight="1" x14ac:dyDescent="0.3"/>
    <row r="937" s="1" customFormat="1" ht="18" customHeight="1" x14ac:dyDescent="0.3"/>
    <row r="938" s="1" customFormat="1" ht="18" customHeight="1" x14ac:dyDescent="0.3"/>
    <row r="939" s="1" customFormat="1" ht="18" customHeight="1" x14ac:dyDescent="0.3"/>
    <row r="940" s="1" customFormat="1" ht="18" customHeight="1" x14ac:dyDescent="0.3"/>
    <row r="941" s="1" customFormat="1" ht="18" customHeight="1" x14ac:dyDescent="0.3"/>
    <row r="942" s="1" customFormat="1" ht="18" customHeight="1" x14ac:dyDescent="0.3"/>
    <row r="943" s="1" customFormat="1" ht="18" customHeight="1" x14ac:dyDescent="0.3"/>
    <row r="944" s="1" customFormat="1" ht="18" customHeight="1" x14ac:dyDescent="0.3"/>
    <row r="945" s="1" customFormat="1" ht="18" customHeight="1" x14ac:dyDescent="0.3"/>
    <row r="946" s="1" customFormat="1" ht="18" customHeight="1" x14ac:dyDescent="0.3"/>
    <row r="947" s="1" customFormat="1" ht="18" customHeight="1" x14ac:dyDescent="0.3"/>
    <row r="948" s="1" customFormat="1" ht="18" customHeight="1" x14ac:dyDescent="0.3"/>
    <row r="949" s="1" customFormat="1" ht="18" customHeight="1" x14ac:dyDescent="0.3"/>
    <row r="950" s="1" customFormat="1" ht="18" customHeight="1" x14ac:dyDescent="0.3"/>
    <row r="951" s="1" customFormat="1" ht="18" customHeight="1" x14ac:dyDescent="0.3"/>
    <row r="952" s="1" customFormat="1" ht="18" customHeight="1" x14ac:dyDescent="0.3"/>
    <row r="953" s="1" customFormat="1" ht="18" customHeight="1" x14ac:dyDescent="0.3"/>
    <row r="954" s="1" customFormat="1" ht="18" customHeight="1" x14ac:dyDescent="0.3"/>
    <row r="955" s="1" customFormat="1" ht="18" customHeight="1" x14ac:dyDescent="0.3"/>
    <row r="956" s="1" customFormat="1" ht="18" customHeight="1" x14ac:dyDescent="0.3"/>
    <row r="957" s="1" customFormat="1" ht="18" customHeight="1" x14ac:dyDescent="0.3"/>
    <row r="958" s="1" customFormat="1" ht="18" customHeight="1" x14ac:dyDescent="0.3"/>
    <row r="959" s="1" customFormat="1" ht="18" customHeight="1" x14ac:dyDescent="0.3"/>
    <row r="960" s="1" customFormat="1" ht="18" customHeight="1" x14ac:dyDescent="0.3"/>
    <row r="961" s="1" customFormat="1" ht="18" customHeight="1" x14ac:dyDescent="0.3"/>
    <row r="962" s="1" customFormat="1" ht="18" customHeight="1" x14ac:dyDescent="0.3"/>
    <row r="963" s="1" customFormat="1" ht="18" customHeight="1" x14ac:dyDescent="0.3"/>
    <row r="964" s="1" customFormat="1" ht="18" customHeight="1" x14ac:dyDescent="0.3"/>
    <row r="965" s="1" customFormat="1" ht="18" customHeight="1" x14ac:dyDescent="0.3"/>
    <row r="966" s="1" customFormat="1" ht="18" customHeight="1" x14ac:dyDescent="0.3"/>
    <row r="967" s="1" customFormat="1" ht="18" customHeight="1" x14ac:dyDescent="0.3"/>
    <row r="968" s="1" customFormat="1" ht="18" customHeight="1" x14ac:dyDescent="0.3"/>
    <row r="969" s="1" customFormat="1" ht="18" customHeight="1" x14ac:dyDescent="0.3"/>
    <row r="970" s="1" customFormat="1" ht="18" customHeight="1" x14ac:dyDescent="0.3"/>
    <row r="971" s="1" customFormat="1" ht="18" customHeight="1" x14ac:dyDescent="0.3"/>
    <row r="972" s="1" customFormat="1" ht="18" customHeight="1" x14ac:dyDescent="0.3"/>
    <row r="973" s="1" customFormat="1" ht="18" customHeight="1" x14ac:dyDescent="0.3"/>
    <row r="974" s="1" customFormat="1" ht="18" customHeight="1" x14ac:dyDescent="0.3"/>
    <row r="975" s="1" customFormat="1" ht="18" customHeight="1" x14ac:dyDescent="0.3"/>
    <row r="976" s="1" customFormat="1" ht="18" customHeight="1" x14ac:dyDescent="0.3"/>
    <row r="977" s="1" customFormat="1" ht="18" customHeight="1" x14ac:dyDescent="0.3"/>
    <row r="978" s="1" customFormat="1" ht="18" customHeight="1" x14ac:dyDescent="0.3"/>
    <row r="979" s="1" customFormat="1" ht="18" customHeight="1" x14ac:dyDescent="0.3"/>
    <row r="980" s="1" customFormat="1" ht="18" customHeight="1" x14ac:dyDescent="0.3"/>
    <row r="981" s="1" customFormat="1" ht="18" customHeight="1" x14ac:dyDescent="0.3"/>
    <row r="982" s="1" customFormat="1" ht="18" customHeight="1" x14ac:dyDescent="0.3"/>
    <row r="983" s="1" customFormat="1" ht="18" customHeight="1" x14ac:dyDescent="0.3"/>
    <row r="984" s="1" customFormat="1" ht="18" customHeight="1" x14ac:dyDescent="0.3"/>
    <row r="985" s="1" customFormat="1" ht="18" customHeight="1" x14ac:dyDescent="0.3"/>
    <row r="986" s="1" customFormat="1" ht="18" customHeight="1" x14ac:dyDescent="0.3"/>
    <row r="987" s="1" customFormat="1" ht="18" customHeight="1" x14ac:dyDescent="0.3"/>
    <row r="988" s="1" customFormat="1" ht="18" customHeight="1" x14ac:dyDescent="0.3"/>
    <row r="989" s="1" customFormat="1" ht="18" customHeight="1" x14ac:dyDescent="0.3"/>
    <row r="990" s="1" customFormat="1" ht="18" customHeight="1" x14ac:dyDescent="0.3"/>
    <row r="991" s="1" customFormat="1" ht="18" customHeight="1" x14ac:dyDescent="0.3"/>
    <row r="992" s="1" customFormat="1" ht="18" customHeight="1" x14ac:dyDescent="0.3"/>
    <row r="993" s="1" customFormat="1" ht="18" customHeight="1" x14ac:dyDescent="0.3"/>
    <row r="994" s="1" customFormat="1" ht="18" customHeight="1" x14ac:dyDescent="0.3"/>
    <row r="995" s="1" customFormat="1" ht="18" customHeight="1" x14ac:dyDescent="0.3"/>
    <row r="996" s="1" customFormat="1" ht="18" customHeight="1" x14ac:dyDescent="0.3"/>
    <row r="997" s="1" customFormat="1" ht="18" customHeight="1" x14ac:dyDescent="0.3"/>
    <row r="998" s="1" customFormat="1" ht="18" customHeight="1" x14ac:dyDescent="0.3"/>
    <row r="999" s="1" customFormat="1" ht="18" customHeight="1" x14ac:dyDescent="0.3"/>
    <row r="1000" s="1" customFormat="1" ht="18" customHeight="1" x14ac:dyDescent="0.3"/>
    <row r="1001" s="1" customFormat="1" ht="18" customHeight="1" x14ac:dyDescent="0.3"/>
    <row r="1002" s="1" customFormat="1" ht="18" customHeight="1" x14ac:dyDescent="0.3"/>
    <row r="1003" s="1" customFormat="1" ht="18" customHeight="1" x14ac:dyDescent="0.3"/>
    <row r="1004" s="1" customFormat="1" ht="18" customHeight="1" x14ac:dyDescent="0.3"/>
    <row r="1005" s="1" customFormat="1" ht="18" customHeight="1" x14ac:dyDescent="0.3"/>
    <row r="1006" s="1" customFormat="1" ht="18" customHeight="1" x14ac:dyDescent="0.3"/>
    <row r="1007" s="1" customFormat="1" ht="18" customHeight="1" x14ac:dyDescent="0.3"/>
    <row r="1008" s="1" customFormat="1" ht="18" customHeight="1" x14ac:dyDescent="0.3"/>
    <row r="1009" s="1" customFormat="1" ht="18" customHeight="1" x14ac:dyDescent="0.3"/>
    <row r="1010" s="1" customFormat="1" ht="18" customHeight="1" x14ac:dyDescent="0.3"/>
    <row r="1011" s="1" customFormat="1" ht="18" customHeight="1" x14ac:dyDescent="0.3"/>
    <row r="1012" s="1" customFormat="1" ht="18" customHeight="1" x14ac:dyDescent="0.3"/>
    <row r="1013" s="1" customFormat="1" ht="18" customHeight="1" x14ac:dyDescent="0.3"/>
    <row r="1014" s="1" customFormat="1" ht="18" customHeight="1" x14ac:dyDescent="0.3"/>
    <row r="1015" s="1" customFormat="1" ht="18" customHeight="1" x14ac:dyDescent="0.3"/>
    <row r="1016" s="1" customFormat="1" ht="18" customHeight="1" x14ac:dyDescent="0.3"/>
    <row r="1017" s="1" customFormat="1" ht="18" customHeight="1" x14ac:dyDescent="0.3"/>
    <row r="1018" s="1" customFormat="1" ht="18" customHeight="1" x14ac:dyDescent="0.3"/>
    <row r="1019" s="1" customFormat="1" ht="18" customHeight="1" x14ac:dyDescent="0.3"/>
    <row r="1020" s="1" customFormat="1" ht="18" customHeight="1" x14ac:dyDescent="0.3"/>
    <row r="1021" s="1" customFormat="1" ht="18" customHeight="1" x14ac:dyDescent="0.3"/>
    <row r="1022" s="1" customFormat="1" ht="18" customHeight="1" x14ac:dyDescent="0.3"/>
    <row r="1023" s="1" customFormat="1" ht="18" customHeight="1" x14ac:dyDescent="0.3"/>
    <row r="1024" s="1" customFormat="1" ht="18" customHeight="1" x14ac:dyDescent="0.3"/>
    <row r="1025" s="1" customFormat="1" ht="18" customHeight="1" x14ac:dyDescent="0.3"/>
    <row r="1026" s="1" customFormat="1" ht="18" customHeight="1" x14ac:dyDescent="0.3"/>
    <row r="1027" s="1" customFormat="1" ht="18" customHeight="1" x14ac:dyDescent="0.3"/>
    <row r="1028" s="1" customFormat="1" ht="18" customHeight="1" x14ac:dyDescent="0.3"/>
    <row r="1029" s="1" customFormat="1" ht="18" customHeight="1" x14ac:dyDescent="0.3"/>
    <row r="1030" s="1" customFormat="1" ht="18" customHeight="1" x14ac:dyDescent="0.3"/>
    <row r="1031" s="1" customFormat="1" ht="18" customHeight="1" x14ac:dyDescent="0.3"/>
    <row r="1032" s="1" customFormat="1" ht="18" customHeight="1" x14ac:dyDescent="0.3"/>
    <row r="1033" s="1" customFormat="1" ht="18" customHeight="1" x14ac:dyDescent="0.3"/>
    <row r="1034" s="1" customFormat="1" ht="18" customHeight="1" x14ac:dyDescent="0.3"/>
    <row r="1035" s="1" customFormat="1" ht="18" customHeight="1" x14ac:dyDescent="0.3"/>
    <row r="1036" s="1" customFormat="1" ht="18" customHeight="1" x14ac:dyDescent="0.3"/>
    <row r="1037" s="1" customFormat="1" ht="18" customHeight="1" x14ac:dyDescent="0.3"/>
    <row r="1038" s="1" customFormat="1" ht="18" customHeight="1" x14ac:dyDescent="0.3"/>
    <row r="1039" s="1" customFormat="1" ht="18" customHeight="1" x14ac:dyDescent="0.3"/>
    <row r="1040" s="1" customFormat="1" ht="18" customHeight="1" x14ac:dyDescent="0.3"/>
    <row r="1041" s="1" customFormat="1" ht="18" customHeight="1" x14ac:dyDescent="0.3"/>
    <row r="1042" s="1" customFormat="1" ht="18" customHeight="1" x14ac:dyDescent="0.3"/>
    <row r="1043" s="1" customFormat="1" ht="18" customHeight="1" x14ac:dyDescent="0.3"/>
    <row r="1044" s="1" customFormat="1" ht="18" customHeight="1" x14ac:dyDescent="0.3"/>
    <row r="1045" s="1" customFormat="1" ht="18" customHeight="1" x14ac:dyDescent="0.3"/>
    <row r="1046" s="1" customFormat="1" ht="18" customHeight="1" x14ac:dyDescent="0.3"/>
    <row r="1047" s="1" customFormat="1" ht="18" customHeight="1" x14ac:dyDescent="0.3"/>
    <row r="1048" s="1" customFormat="1" ht="18" customHeight="1" x14ac:dyDescent="0.3"/>
    <row r="1049" s="1" customFormat="1" ht="18" customHeight="1" x14ac:dyDescent="0.3"/>
    <row r="1050" s="1" customFormat="1" ht="18" customHeight="1" x14ac:dyDescent="0.3"/>
    <row r="1051" s="1" customFormat="1" ht="18" customHeight="1" x14ac:dyDescent="0.3"/>
    <row r="1052" s="1" customFormat="1" ht="18" customHeight="1" x14ac:dyDescent="0.3"/>
    <row r="1053" s="1" customFormat="1" ht="18" customHeight="1" x14ac:dyDescent="0.3"/>
    <row r="1054" s="1" customFormat="1" ht="18" customHeight="1" x14ac:dyDescent="0.3"/>
    <row r="1055" s="1" customFormat="1" ht="18" customHeight="1" x14ac:dyDescent="0.3"/>
    <row r="1056" s="1" customFormat="1" ht="18" customHeight="1" x14ac:dyDescent="0.3"/>
    <row r="1057" s="1" customFormat="1" ht="18" customHeight="1" x14ac:dyDescent="0.3"/>
    <row r="1058" s="1" customFormat="1" ht="18" customHeight="1" x14ac:dyDescent="0.3"/>
    <row r="1059" s="1" customFormat="1" ht="18" customHeight="1" x14ac:dyDescent="0.3"/>
    <row r="1060" s="1" customFormat="1" ht="18" customHeight="1" x14ac:dyDescent="0.3"/>
    <row r="1061" s="1" customFormat="1" ht="18" customHeight="1" x14ac:dyDescent="0.3"/>
    <row r="1062" s="1" customFormat="1" ht="18" customHeight="1" x14ac:dyDescent="0.3"/>
    <row r="1063" s="1" customFormat="1" ht="18" customHeight="1" x14ac:dyDescent="0.3"/>
    <row r="1064" s="1" customFormat="1" ht="18" customHeight="1" x14ac:dyDescent="0.3"/>
    <row r="1065" s="1" customFormat="1" ht="18" customHeight="1" x14ac:dyDescent="0.3"/>
    <row r="1066" s="1" customFormat="1" ht="18" customHeight="1" x14ac:dyDescent="0.3"/>
    <row r="1067" s="1" customFormat="1" ht="18" customHeight="1" x14ac:dyDescent="0.3"/>
    <row r="1068" s="1" customFormat="1" ht="18" customHeight="1" x14ac:dyDescent="0.3"/>
    <row r="1069" s="1" customFormat="1" ht="18" customHeight="1" x14ac:dyDescent="0.3"/>
    <row r="1070" s="1" customFormat="1" ht="18" customHeight="1" x14ac:dyDescent="0.3"/>
    <row r="1071" s="1" customFormat="1" ht="18" customHeight="1" x14ac:dyDescent="0.3"/>
    <row r="1072" s="1" customFormat="1" ht="18" customHeight="1" x14ac:dyDescent="0.3"/>
    <row r="1073" s="1" customFormat="1" ht="18" customHeight="1" x14ac:dyDescent="0.3"/>
    <row r="1074" s="1" customFormat="1" ht="18" customHeight="1" x14ac:dyDescent="0.3"/>
    <row r="1075" s="1" customFormat="1" ht="18" customHeight="1" x14ac:dyDescent="0.3"/>
    <row r="1076" s="1" customFormat="1" ht="18" customHeight="1" x14ac:dyDescent="0.3"/>
    <row r="1077" s="1" customFormat="1" ht="18" customHeight="1" x14ac:dyDescent="0.3"/>
    <row r="1078" s="1" customFormat="1" ht="18" customHeight="1" x14ac:dyDescent="0.3"/>
    <row r="1079" s="1" customFormat="1" ht="18" customHeight="1" x14ac:dyDescent="0.3"/>
    <row r="1080" s="1" customFormat="1" ht="18" customHeight="1" x14ac:dyDescent="0.3"/>
    <row r="1081" s="1" customFormat="1" ht="18" customHeight="1" x14ac:dyDescent="0.3"/>
    <row r="1082" s="1" customFormat="1" ht="18" customHeight="1" x14ac:dyDescent="0.3"/>
    <row r="1083" s="1" customFormat="1" ht="18" customHeight="1" x14ac:dyDescent="0.3"/>
    <row r="1084" s="1" customFormat="1" ht="18" customHeight="1" x14ac:dyDescent="0.3"/>
    <row r="1085" s="1" customFormat="1" ht="18" customHeight="1" x14ac:dyDescent="0.3"/>
    <row r="1086" s="1" customFormat="1" ht="18" customHeight="1" x14ac:dyDescent="0.3"/>
    <row r="1087" s="1" customFormat="1" ht="18" customHeight="1" x14ac:dyDescent="0.3"/>
    <row r="1088" s="1" customFormat="1" ht="18" customHeight="1" x14ac:dyDescent="0.3"/>
    <row r="1089" s="1" customFormat="1" ht="18" customHeight="1" x14ac:dyDescent="0.3"/>
    <row r="1090" s="1" customFormat="1" ht="18" customHeight="1" x14ac:dyDescent="0.3"/>
    <row r="1091" s="1" customFormat="1" ht="18" customHeight="1" x14ac:dyDescent="0.3"/>
    <row r="1092" s="1" customFormat="1" ht="18" customHeight="1" x14ac:dyDescent="0.3"/>
    <row r="1093" s="1" customFormat="1" ht="18" customHeight="1" x14ac:dyDescent="0.3"/>
    <row r="1094" s="1" customFormat="1" ht="18" customHeight="1" x14ac:dyDescent="0.3"/>
    <row r="1095" s="1" customFormat="1" ht="18" customHeight="1" x14ac:dyDescent="0.3"/>
    <row r="1096" s="1" customFormat="1" ht="18" customHeight="1" x14ac:dyDescent="0.3"/>
    <row r="1097" s="1" customFormat="1" ht="18" customHeight="1" x14ac:dyDescent="0.3"/>
    <row r="1098" s="1" customFormat="1" ht="18" customHeight="1" x14ac:dyDescent="0.3"/>
    <row r="1099" s="1" customFormat="1" ht="18" customHeight="1" x14ac:dyDescent="0.3"/>
    <row r="1100" s="1" customFormat="1" ht="18" customHeight="1" x14ac:dyDescent="0.3"/>
    <row r="1101" s="1" customFormat="1" ht="18" customHeight="1" x14ac:dyDescent="0.3"/>
    <row r="1102" s="1" customFormat="1" ht="18" customHeight="1" x14ac:dyDescent="0.3"/>
    <row r="1103" s="1" customFormat="1" ht="18" customHeight="1" x14ac:dyDescent="0.3"/>
    <row r="1104" s="1" customFormat="1" ht="18" customHeight="1" x14ac:dyDescent="0.3"/>
    <row r="1105" s="1" customFormat="1" ht="18" customHeight="1" x14ac:dyDescent="0.3"/>
    <row r="1106" s="1" customFormat="1" ht="18" customHeight="1" x14ac:dyDescent="0.3"/>
    <row r="1107" s="1" customFormat="1" ht="18" customHeight="1" x14ac:dyDescent="0.3"/>
    <row r="1108" s="1" customFormat="1" ht="18" customHeight="1" x14ac:dyDescent="0.3"/>
    <row r="1109" s="1" customFormat="1" ht="18" customHeight="1" x14ac:dyDescent="0.3"/>
    <row r="1110" s="1" customFormat="1" ht="18" customHeight="1" x14ac:dyDescent="0.3"/>
    <row r="1111" s="1" customFormat="1" ht="18" customHeight="1" x14ac:dyDescent="0.3"/>
    <row r="1112" s="1" customFormat="1" ht="18" customHeight="1" x14ac:dyDescent="0.3"/>
    <row r="1113" s="1" customFormat="1" ht="18" customHeight="1" x14ac:dyDescent="0.3"/>
    <row r="1114" s="1" customFormat="1" ht="18" customHeight="1" x14ac:dyDescent="0.3"/>
    <row r="1115" s="1" customFormat="1" ht="18" customHeight="1" x14ac:dyDescent="0.3"/>
    <row r="1116" s="1" customFormat="1" ht="18" customHeight="1" x14ac:dyDescent="0.3"/>
    <row r="1117" s="1" customFormat="1" ht="18" customHeight="1" x14ac:dyDescent="0.3"/>
    <row r="1118" s="1" customFormat="1" ht="18" customHeight="1" x14ac:dyDescent="0.3"/>
    <row r="1119" s="1" customFormat="1" ht="18" customHeight="1" x14ac:dyDescent="0.3"/>
    <row r="1120" s="1" customFormat="1" ht="18" customHeight="1" x14ac:dyDescent="0.3"/>
    <row r="1121" s="1" customFormat="1" ht="18" customHeight="1" x14ac:dyDescent="0.3"/>
    <row r="1122" s="1" customFormat="1" ht="18" customHeight="1" x14ac:dyDescent="0.3"/>
    <row r="1123" s="1" customFormat="1" ht="18" customHeight="1" x14ac:dyDescent="0.3"/>
    <row r="1124" s="1" customFormat="1" ht="18" customHeight="1" x14ac:dyDescent="0.3"/>
    <row r="1125" s="1" customFormat="1" ht="18" customHeight="1" x14ac:dyDescent="0.3"/>
    <row r="1126" s="1" customFormat="1" ht="18" customHeight="1" x14ac:dyDescent="0.3"/>
    <row r="1127" s="1" customFormat="1" ht="18" customHeight="1" x14ac:dyDescent="0.3"/>
    <row r="1128" s="1" customFormat="1" ht="18" customHeight="1" x14ac:dyDescent="0.3"/>
    <row r="1129" s="1" customFormat="1" ht="18" customHeight="1" x14ac:dyDescent="0.3"/>
    <row r="1130" s="1" customFormat="1" ht="18" customHeight="1" x14ac:dyDescent="0.3"/>
    <row r="1131" s="1" customFormat="1" ht="18" customHeight="1" x14ac:dyDescent="0.3"/>
    <row r="1132" s="1" customFormat="1" ht="18" customHeight="1" x14ac:dyDescent="0.3"/>
    <row r="1133" s="1" customFormat="1" ht="18" customHeight="1" x14ac:dyDescent="0.3"/>
    <row r="1134" s="1" customFormat="1" ht="18" customHeight="1" x14ac:dyDescent="0.3"/>
    <row r="1135" s="1" customFormat="1" ht="18" customHeight="1" x14ac:dyDescent="0.3"/>
    <row r="1136" s="1" customFormat="1" ht="18" customHeight="1" x14ac:dyDescent="0.3"/>
    <row r="1137" s="1" customFormat="1" ht="18" customHeight="1" x14ac:dyDescent="0.3"/>
    <row r="1138" s="1" customFormat="1" ht="18" customHeight="1" x14ac:dyDescent="0.3"/>
    <row r="1139" s="1" customFormat="1" ht="18" customHeight="1" x14ac:dyDescent="0.3"/>
    <row r="1140" s="1" customFormat="1" ht="18" customHeight="1" x14ac:dyDescent="0.3"/>
    <row r="1141" s="1" customFormat="1" ht="18" customHeight="1" x14ac:dyDescent="0.3"/>
    <row r="1142" s="1" customFormat="1" ht="18" customHeight="1" x14ac:dyDescent="0.3"/>
    <row r="1143" s="1" customFormat="1" ht="18" customHeight="1" x14ac:dyDescent="0.3"/>
    <row r="1144" s="1" customFormat="1" ht="18" customHeight="1" x14ac:dyDescent="0.3"/>
    <row r="1145" s="1" customFormat="1" ht="18" customHeight="1" x14ac:dyDescent="0.3"/>
    <row r="1146" s="1" customFormat="1" ht="18" customHeight="1" x14ac:dyDescent="0.3"/>
    <row r="1147" s="1" customFormat="1" ht="18" customHeight="1" x14ac:dyDescent="0.3"/>
    <row r="1148" s="1" customFormat="1" ht="18" customHeight="1" x14ac:dyDescent="0.3"/>
    <row r="1149" s="1" customFormat="1" ht="18" customHeight="1" x14ac:dyDescent="0.3"/>
    <row r="1150" s="1" customFormat="1" ht="18" customHeight="1" x14ac:dyDescent="0.3"/>
    <row r="1151" s="1" customFormat="1" ht="18" customHeight="1" x14ac:dyDescent="0.3"/>
    <row r="1152" s="1" customFormat="1" ht="18" customHeight="1" x14ac:dyDescent="0.3"/>
    <row r="1153" s="1" customFormat="1" ht="18" customHeight="1" x14ac:dyDescent="0.3"/>
    <row r="1154" s="1" customFormat="1" ht="18" customHeight="1" x14ac:dyDescent="0.3"/>
    <row r="1155" s="1" customFormat="1" ht="18" customHeight="1" x14ac:dyDescent="0.3"/>
    <row r="1156" s="1" customFormat="1" ht="18" customHeight="1" x14ac:dyDescent="0.3"/>
    <row r="1157" s="1" customFormat="1" ht="18" customHeight="1" x14ac:dyDescent="0.3"/>
    <row r="1158" s="1" customFormat="1" ht="18" customHeight="1" x14ac:dyDescent="0.3"/>
    <row r="1159" s="1" customFormat="1" ht="18" customHeight="1" x14ac:dyDescent="0.3"/>
    <row r="1160" s="1" customFormat="1" ht="18" customHeight="1" x14ac:dyDescent="0.3"/>
    <row r="1161" s="1" customFormat="1" ht="18" customHeight="1" x14ac:dyDescent="0.3"/>
    <row r="1162" s="1" customFormat="1" ht="18" customHeight="1" x14ac:dyDescent="0.3"/>
    <row r="1163" s="1" customFormat="1" ht="18" customHeight="1" x14ac:dyDescent="0.3"/>
    <row r="1164" s="1" customFormat="1" ht="18" customHeight="1" x14ac:dyDescent="0.3"/>
    <row r="1165" s="1" customFormat="1" ht="18" customHeight="1" x14ac:dyDescent="0.3"/>
    <row r="1166" s="1" customFormat="1" ht="18" customHeight="1" x14ac:dyDescent="0.3"/>
    <row r="1167" s="1" customFormat="1" ht="18" customHeight="1" x14ac:dyDescent="0.3"/>
    <row r="1168" s="1" customFormat="1" ht="18" customHeight="1" x14ac:dyDescent="0.3"/>
    <row r="1169" s="1" customFormat="1" ht="18" customHeight="1" x14ac:dyDescent="0.3"/>
    <row r="1170" s="1" customFormat="1" ht="18" customHeight="1" x14ac:dyDescent="0.3"/>
    <row r="1171" s="1" customFormat="1" ht="18" customHeight="1" x14ac:dyDescent="0.3"/>
    <row r="1172" s="1" customFormat="1" ht="18" customHeight="1" x14ac:dyDescent="0.3"/>
    <row r="1173" s="1" customFormat="1" ht="18" customHeight="1" x14ac:dyDescent="0.3"/>
    <row r="1174" s="1" customFormat="1" ht="18" customHeight="1" x14ac:dyDescent="0.3"/>
    <row r="1175" s="1" customFormat="1" ht="18" customHeight="1" x14ac:dyDescent="0.3"/>
    <row r="1176" s="1" customFormat="1" ht="18" customHeight="1" x14ac:dyDescent="0.3"/>
    <row r="1177" s="1" customFormat="1" ht="18" customHeight="1" x14ac:dyDescent="0.3"/>
    <row r="1178" s="1" customFormat="1" ht="18" customHeight="1" x14ac:dyDescent="0.3"/>
    <row r="1179" s="1" customFormat="1" ht="18" customHeight="1" x14ac:dyDescent="0.3"/>
    <row r="1180" s="1" customFormat="1" ht="18" customHeight="1" x14ac:dyDescent="0.3"/>
    <row r="1181" s="1" customFormat="1" ht="18" customHeight="1" x14ac:dyDescent="0.3"/>
    <row r="1182" s="1" customFormat="1" ht="18" customHeight="1" x14ac:dyDescent="0.3"/>
    <row r="1183" s="1" customFormat="1" ht="18" customHeight="1" x14ac:dyDescent="0.3"/>
    <row r="1184" s="1" customFormat="1" ht="18" customHeight="1" x14ac:dyDescent="0.3"/>
    <row r="1185" s="1" customFormat="1" ht="18" customHeight="1" x14ac:dyDescent="0.3"/>
    <row r="1186" s="1" customFormat="1" ht="18" customHeight="1" x14ac:dyDescent="0.3"/>
    <row r="1187" s="1" customFormat="1" ht="18" customHeight="1" x14ac:dyDescent="0.3"/>
    <row r="1188" s="1" customFormat="1" ht="18" customHeight="1" x14ac:dyDescent="0.3"/>
    <row r="1189" s="1" customFormat="1" ht="18" customHeight="1" x14ac:dyDescent="0.3"/>
    <row r="1190" s="1" customFormat="1" ht="18" customHeight="1" x14ac:dyDescent="0.3"/>
    <row r="1191" s="1" customFormat="1" ht="18" customHeight="1" x14ac:dyDescent="0.3"/>
    <row r="1192" s="1" customFormat="1" ht="18" customHeight="1" x14ac:dyDescent="0.3"/>
    <row r="1193" s="1" customFormat="1" ht="18" customHeight="1" x14ac:dyDescent="0.3"/>
    <row r="1194" s="1" customFormat="1" ht="18" customHeight="1" x14ac:dyDescent="0.3"/>
    <row r="1195" s="1" customFormat="1" ht="18" customHeight="1" x14ac:dyDescent="0.3"/>
    <row r="1196" s="1" customFormat="1" ht="18" customHeight="1" x14ac:dyDescent="0.3"/>
    <row r="1197" s="1" customFormat="1" ht="18" customHeight="1" x14ac:dyDescent="0.3"/>
    <row r="1198" s="1" customFormat="1" ht="18" customHeight="1" x14ac:dyDescent="0.3"/>
    <row r="1199" s="1" customFormat="1" ht="18" customHeight="1" x14ac:dyDescent="0.3"/>
    <row r="1200" s="1" customFormat="1" ht="18" customHeight="1" x14ac:dyDescent="0.3"/>
    <row r="1201" s="1" customFormat="1" ht="18" customHeight="1" x14ac:dyDescent="0.3"/>
    <row r="1202" s="1" customFormat="1" ht="18" customHeight="1" x14ac:dyDescent="0.3"/>
    <row r="1203" s="1" customFormat="1" ht="18" customHeight="1" x14ac:dyDescent="0.3"/>
    <row r="1204" s="1" customFormat="1" ht="18" customHeight="1" x14ac:dyDescent="0.3"/>
    <row r="1205" s="1" customFormat="1" ht="18" customHeight="1" x14ac:dyDescent="0.3"/>
    <row r="1206" s="1" customFormat="1" ht="18" customHeight="1" x14ac:dyDescent="0.3"/>
    <row r="1207" s="1" customFormat="1" ht="18" customHeight="1" x14ac:dyDescent="0.3"/>
    <row r="1208" s="1" customFormat="1" ht="18" customHeight="1" x14ac:dyDescent="0.3"/>
    <row r="1209" s="1" customFormat="1" ht="18" customHeight="1" x14ac:dyDescent="0.3"/>
    <row r="1210" s="1" customFormat="1" ht="18" customHeight="1" x14ac:dyDescent="0.3"/>
    <row r="1211" s="1" customFormat="1" ht="18" customHeight="1" x14ac:dyDescent="0.3"/>
    <row r="1212" s="1" customFormat="1" ht="18" customHeight="1" x14ac:dyDescent="0.3"/>
    <row r="1213" s="1" customFormat="1" ht="18" customHeight="1" x14ac:dyDescent="0.3"/>
    <row r="1214" s="1" customFormat="1" ht="18" customHeight="1" x14ac:dyDescent="0.3"/>
    <row r="1215" s="1" customFormat="1" ht="18" customHeight="1" x14ac:dyDescent="0.3"/>
    <row r="1216" s="1" customFormat="1" ht="18" customHeight="1" x14ac:dyDescent="0.3"/>
    <row r="1217" s="1" customFormat="1" ht="18" customHeight="1" x14ac:dyDescent="0.3"/>
    <row r="1218" s="1" customFormat="1" ht="18" customHeight="1" x14ac:dyDescent="0.3"/>
    <row r="1219" s="1" customFormat="1" ht="18" customHeight="1" x14ac:dyDescent="0.3"/>
    <row r="1220" s="1" customFormat="1" ht="18" customHeight="1" x14ac:dyDescent="0.3"/>
    <row r="1221" s="1" customFormat="1" ht="18" customHeight="1" x14ac:dyDescent="0.3"/>
    <row r="1222" s="1" customFormat="1" ht="18" customHeight="1" x14ac:dyDescent="0.3"/>
    <row r="1223" s="1" customFormat="1" ht="18" customHeight="1" x14ac:dyDescent="0.3"/>
    <row r="1224" s="1" customFormat="1" ht="18" customHeight="1" x14ac:dyDescent="0.3"/>
    <row r="1225" s="1" customFormat="1" ht="18" customHeight="1" x14ac:dyDescent="0.3"/>
    <row r="1226" s="1" customFormat="1" ht="18" customHeight="1" x14ac:dyDescent="0.3"/>
    <row r="1227" s="1" customFormat="1" ht="18" customHeight="1" x14ac:dyDescent="0.3"/>
    <row r="1228" s="1" customFormat="1" ht="18" customHeight="1" x14ac:dyDescent="0.3"/>
    <row r="1229" s="1" customFormat="1" ht="18" customHeight="1" x14ac:dyDescent="0.3"/>
    <row r="1230" s="1" customFormat="1" ht="18" customHeight="1" x14ac:dyDescent="0.3"/>
    <row r="1231" s="1" customFormat="1" ht="18" customHeight="1" x14ac:dyDescent="0.3"/>
    <row r="1232" s="1" customFormat="1" ht="18" customHeight="1" x14ac:dyDescent="0.3"/>
    <row r="1233" s="1" customFormat="1" ht="18" customHeight="1" x14ac:dyDescent="0.3"/>
    <row r="1234" s="1" customFormat="1" ht="18" customHeight="1" x14ac:dyDescent="0.3"/>
    <row r="1235" s="1" customFormat="1" ht="18" customHeight="1" x14ac:dyDescent="0.3"/>
    <row r="1236" s="1" customFormat="1" ht="18" customHeight="1" x14ac:dyDescent="0.3"/>
    <row r="1237" s="1" customFormat="1" ht="18" customHeight="1" x14ac:dyDescent="0.3"/>
    <row r="1238" s="1" customFormat="1" ht="18" customHeight="1" x14ac:dyDescent="0.3"/>
    <row r="1239" s="1" customFormat="1" ht="18" customHeight="1" x14ac:dyDescent="0.3"/>
    <row r="1240" s="1" customFormat="1" ht="18" customHeight="1" x14ac:dyDescent="0.3"/>
    <row r="1241" s="1" customFormat="1" ht="18" customHeight="1" x14ac:dyDescent="0.3"/>
    <row r="1242" s="1" customFormat="1" ht="18" customHeight="1" x14ac:dyDescent="0.3"/>
    <row r="1243" s="1" customFormat="1" ht="18" customHeight="1" x14ac:dyDescent="0.3"/>
    <row r="1244" s="1" customFormat="1" ht="18" customHeight="1" x14ac:dyDescent="0.3"/>
    <row r="1245" s="1" customFormat="1" ht="18" customHeight="1" x14ac:dyDescent="0.3"/>
    <row r="1246" s="1" customFormat="1" ht="18" customHeight="1" x14ac:dyDescent="0.3"/>
    <row r="1247" s="1" customFormat="1" ht="18" customHeight="1" x14ac:dyDescent="0.3"/>
    <row r="1248" s="1" customFormat="1" ht="18" customHeight="1" x14ac:dyDescent="0.3"/>
    <row r="1249" s="1" customFormat="1" ht="18" customHeight="1" x14ac:dyDescent="0.3"/>
    <row r="1250" s="1" customFormat="1" ht="18" customHeight="1" x14ac:dyDescent="0.3"/>
    <row r="1251" s="1" customFormat="1" ht="18" customHeight="1" x14ac:dyDescent="0.3"/>
    <row r="1252" s="1" customFormat="1" ht="18" customHeight="1" x14ac:dyDescent="0.3"/>
    <row r="1253" s="1" customFormat="1" ht="18" customHeight="1" x14ac:dyDescent="0.3"/>
    <row r="1254" s="1" customFormat="1" ht="18" customHeight="1" x14ac:dyDescent="0.3"/>
    <row r="1255" s="1" customFormat="1" ht="18" customHeight="1" x14ac:dyDescent="0.3"/>
    <row r="1256" s="1" customFormat="1" ht="18" customHeight="1" x14ac:dyDescent="0.3"/>
    <row r="1257" s="1" customFormat="1" ht="18" customHeight="1" x14ac:dyDescent="0.3"/>
    <row r="1258" s="1" customFormat="1" ht="18" customHeight="1" x14ac:dyDescent="0.3"/>
    <row r="1259" s="1" customFormat="1" ht="18" customHeight="1" x14ac:dyDescent="0.3"/>
    <row r="1260" s="1" customFormat="1" ht="18" customHeight="1" x14ac:dyDescent="0.3"/>
    <row r="1261" s="1" customFormat="1" ht="18" customHeight="1" x14ac:dyDescent="0.3"/>
    <row r="1262" s="1" customFormat="1" ht="18" customHeight="1" x14ac:dyDescent="0.3"/>
    <row r="1263" s="1" customFormat="1" ht="18" customHeight="1" x14ac:dyDescent="0.3"/>
    <row r="1264" s="1" customFormat="1" ht="18" customHeight="1" x14ac:dyDescent="0.3"/>
    <row r="1265" s="1" customFormat="1" ht="18" customHeight="1" x14ac:dyDescent="0.3"/>
    <row r="1266" s="1" customFormat="1" ht="18" customHeight="1" x14ac:dyDescent="0.3"/>
    <row r="1267" s="1" customFormat="1" ht="18" customHeight="1" x14ac:dyDescent="0.3"/>
    <row r="1268" s="1" customFormat="1" ht="18" customHeight="1" x14ac:dyDescent="0.3"/>
    <row r="1269" s="1" customFormat="1" ht="18" customHeight="1" x14ac:dyDescent="0.3"/>
    <row r="1270" s="1" customFormat="1" ht="18" customHeight="1" x14ac:dyDescent="0.3"/>
    <row r="1271" s="1" customFormat="1" ht="18" customHeight="1" x14ac:dyDescent="0.3"/>
    <row r="1272" s="1" customFormat="1" ht="18" customHeight="1" x14ac:dyDescent="0.3"/>
    <row r="1273" s="1" customFormat="1" ht="18" customHeight="1" x14ac:dyDescent="0.3"/>
    <row r="1274" s="1" customFormat="1" ht="18" customHeight="1" x14ac:dyDescent="0.3"/>
    <row r="1275" s="1" customFormat="1" ht="18" customHeight="1" x14ac:dyDescent="0.3"/>
    <row r="1276" s="1" customFormat="1" ht="18" customHeight="1" x14ac:dyDescent="0.3"/>
    <row r="1277" s="1" customFormat="1" ht="18" customHeight="1" x14ac:dyDescent="0.3"/>
    <row r="1278" s="1" customFormat="1" ht="18" customHeight="1" x14ac:dyDescent="0.3"/>
    <row r="1279" s="1" customFormat="1" ht="18" customHeight="1" x14ac:dyDescent="0.3"/>
    <row r="1280" s="1" customFormat="1" ht="18" customHeight="1" x14ac:dyDescent="0.3"/>
    <row r="1281" s="1" customFormat="1" ht="18" customHeight="1" x14ac:dyDescent="0.3"/>
    <row r="1282" s="1" customFormat="1" ht="18" customHeight="1" x14ac:dyDescent="0.3"/>
    <row r="1283" s="1" customFormat="1" ht="18" customHeight="1" x14ac:dyDescent="0.3"/>
    <row r="1284" s="1" customFormat="1" ht="18" customHeight="1" x14ac:dyDescent="0.3"/>
    <row r="1285" s="1" customFormat="1" ht="18" customHeight="1" x14ac:dyDescent="0.3"/>
    <row r="1286" s="1" customFormat="1" ht="18" customHeight="1" x14ac:dyDescent="0.3"/>
    <row r="1287" s="1" customFormat="1" ht="18" customHeight="1" x14ac:dyDescent="0.3"/>
    <row r="1288" s="1" customFormat="1" ht="18" customHeight="1" x14ac:dyDescent="0.3"/>
    <row r="1289" s="1" customFormat="1" ht="18" customHeight="1" x14ac:dyDescent="0.3"/>
    <row r="1290" s="1" customFormat="1" ht="18" customHeight="1" x14ac:dyDescent="0.3"/>
    <row r="1291" s="1" customFormat="1" ht="18" customHeight="1" x14ac:dyDescent="0.3"/>
    <row r="1292" s="1" customFormat="1" ht="18" customHeight="1" x14ac:dyDescent="0.3"/>
    <row r="1293" s="1" customFormat="1" ht="18" customHeight="1" x14ac:dyDescent="0.3"/>
    <row r="1294" s="1" customFormat="1" ht="18" customHeight="1" x14ac:dyDescent="0.3"/>
    <row r="1295" s="1" customFormat="1" ht="18" customHeight="1" x14ac:dyDescent="0.3"/>
    <row r="1296" s="1" customFormat="1" ht="18" customHeight="1" x14ac:dyDescent="0.3"/>
    <row r="1297" s="1" customFormat="1" ht="18" customHeight="1" x14ac:dyDescent="0.3"/>
    <row r="1298" s="1" customFormat="1" ht="18" customHeight="1" x14ac:dyDescent="0.3"/>
    <row r="1299" s="1" customFormat="1" ht="18" customHeight="1" x14ac:dyDescent="0.3"/>
    <row r="1300" s="1" customFormat="1" ht="18" customHeight="1" x14ac:dyDescent="0.3"/>
    <row r="1301" s="1" customFormat="1" ht="18" customHeight="1" x14ac:dyDescent="0.3"/>
    <row r="1302" s="1" customFormat="1" ht="18" customHeight="1" x14ac:dyDescent="0.3"/>
    <row r="1303" s="1" customFormat="1" ht="18" customHeight="1" x14ac:dyDescent="0.3"/>
    <row r="1304" s="1" customFormat="1" ht="18" customHeight="1" x14ac:dyDescent="0.3"/>
    <row r="1305" s="1" customFormat="1" ht="18" customHeight="1" x14ac:dyDescent="0.3"/>
    <row r="1306" s="1" customFormat="1" ht="18" customHeight="1" x14ac:dyDescent="0.3"/>
    <row r="1307" s="1" customFormat="1" ht="18" customHeight="1" x14ac:dyDescent="0.3"/>
    <row r="1308" s="1" customFormat="1" ht="18" customHeight="1" x14ac:dyDescent="0.3"/>
    <row r="1309" s="1" customFormat="1" ht="18" customHeight="1" x14ac:dyDescent="0.3"/>
    <row r="1310" s="1" customFormat="1" ht="18" customHeight="1" x14ac:dyDescent="0.3"/>
    <row r="1311" s="1" customFormat="1" ht="18" customHeight="1" x14ac:dyDescent="0.3"/>
    <row r="1312" s="1" customFormat="1" ht="18" customHeight="1" x14ac:dyDescent="0.3"/>
    <row r="1313" s="1" customFormat="1" ht="18" customHeight="1" x14ac:dyDescent="0.3"/>
    <row r="1314" s="1" customFormat="1" ht="18" customHeight="1" x14ac:dyDescent="0.3"/>
    <row r="1315" s="1" customFormat="1" ht="18" customHeight="1" x14ac:dyDescent="0.3"/>
    <row r="1316" s="1" customFormat="1" ht="18" customHeight="1" x14ac:dyDescent="0.3"/>
    <row r="1317" s="1" customFormat="1" ht="18" customHeight="1" x14ac:dyDescent="0.3"/>
    <row r="1318" s="1" customFormat="1" ht="18" customHeight="1" x14ac:dyDescent="0.3"/>
    <row r="1319" s="1" customFormat="1" ht="18" customHeight="1" x14ac:dyDescent="0.3"/>
    <row r="1320" s="1" customFormat="1" ht="18" customHeight="1" x14ac:dyDescent="0.3"/>
    <row r="1321" s="1" customFormat="1" ht="18" customHeight="1" x14ac:dyDescent="0.3"/>
    <row r="1322" s="1" customFormat="1" ht="18" customHeight="1" x14ac:dyDescent="0.3"/>
    <row r="1323" s="1" customFormat="1" ht="18" customHeight="1" x14ac:dyDescent="0.3"/>
    <row r="1324" s="1" customFormat="1" ht="18" customHeight="1" x14ac:dyDescent="0.3"/>
    <row r="1325" s="1" customFormat="1" ht="18" customHeight="1" x14ac:dyDescent="0.3"/>
    <row r="1326" s="1" customFormat="1" ht="18" customHeight="1" x14ac:dyDescent="0.3"/>
    <row r="1327" s="1" customFormat="1" ht="18" customHeight="1" x14ac:dyDescent="0.3"/>
    <row r="1328" s="1" customFormat="1" ht="18" customHeight="1" x14ac:dyDescent="0.3"/>
    <row r="1329" s="1" customFormat="1" ht="18" customHeight="1" x14ac:dyDescent="0.3"/>
    <row r="1330" s="1" customFormat="1" ht="18" customHeight="1" x14ac:dyDescent="0.3"/>
    <row r="1331" s="1" customFormat="1" ht="18" customHeight="1" x14ac:dyDescent="0.3"/>
    <row r="1332" s="1" customFormat="1" ht="18" customHeight="1" x14ac:dyDescent="0.3"/>
    <row r="1333" s="1" customFormat="1" ht="18" customHeight="1" x14ac:dyDescent="0.3"/>
    <row r="1334" s="1" customFormat="1" ht="18" customHeight="1" x14ac:dyDescent="0.3"/>
    <row r="1335" s="1" customFormat="1" ht="18" customHeight="1" x14ac:dyDescent="0.3"/>
    <row r="1336" s="1" customFormat="1" ht="18" customHeight="1" x14ac:dyDescent="0.3"/>
    <row r="1337" s="1" customFormat="1" ht="18" customHeight="1" x14ac:dyDescent="0.3"/>
    <row r="1338" s="1" customFormat="1" ht="18" customHeight="1" x14ac:dyDescent="0.3"/>
    <row r="1339" s="1" customFormat="1" ht="18" customHeight="1" x14ac:dyDescent="0.3"/>
    <row r="1340" s="1" customFormat="1" ht="18" customHeight="1" x14ac:dyDescent="0.3"/>
    <row r="1341" s="1" customFormat="1" ht="18" customHeight="1" x14ac:dyDescent="0.3"/>
    <row r="1342" s="1" customFormat="1" ht="18" customHeight="1" x14ac:dyDescent="0.3"/>
    <row r="1343" s="1" customFormat="1" ht="18" customHeight="1" x14ac:dyDescent="0.3"/>
    <row r="1344" s="1" customFormat="1" ht="18" customHeight="1" x14ac:dyDescent="0.3"/>
    <row r="1345" s="1" customFormat="1" ht="18" customHeight="1" x14ac:dyDescent="0.3"/>
    <row r="1346" s="1" customFormat="1" ht="18" customHeight="1" x14ac:dyDescent="0.3"/>
    <row r="1347" s="1" customFormat="1" ht="18" customHeight="1" x14ac:dyDescent="0.3"/>
    <row r="1348" s="1" customFormat="1" ht="18" customHeight="1" x14ac:dyDescent="0.3"/>
    <row r="1349" s="1" customFormat="1" ht="18" customHeight="1" x14ac:dyDescent="0.3"/>
    <row r="1350" s="1" customFormat="1" ht="18" customHeight="1" x14ac:dyDescent="0.3"/>
    <row r="1351" s="1" customFormat="1" ht="18" customHeight="1" x14ac:dyDescent="0.3"/>
    <row r="1352" s="1" customFormat="1" ht="18" customHeight="1" x14ac:dyDescent="0.3"/>
    <row r="1353" s="1" customFormat="1" ht="18" customHeight="1" x14ac:dyDescent="0.3"/>
    <row r="1354" s="1" customFormat="1" ht="18" customHeight="1" x14ac:dyDescent="0.3"/>
    <row r="1355" s="1" customFormat="1" ht="18" customHeight="1" x14ac:dyDescent="0.3"/>
    <row r="1356" s="1" customFormat="1" ht="18" customHeight="1" x14ac:dyDescent="0.3"/>
    <row r="1357" s="1" customFormat="1" ht="18" customHeight="1" x14ac:dyDescent="0.3"/>
    <row r="1358" s="1" customFormat="1" ht="18" customHeight="1" x14ac:dyDescent="0.3"/>
    <row r="1359" s="1" customFormat="1" ht="18" customHeight="1" x14ac:dyDescent="0.3"/>
    <row r="1360" s="1" customFormat="1" ht="18" customHeight="1" x14ac:dyDescent="0.3"/>
    <row r="1361" s="1" customFormat="1" ht="18" customHeight="1" x14ac:dyDescent="0.3"/>
    <row r="1362" s="1" customFormat="1" ht="18" customHeight="1" x14ac:dyDescent="0.3"/>
    <row r="1363" s="1" customFormat="1" ht="18" customHeight="1" x14ac:dyDescent="0.3"/>
    <row r="1364" s="1" customFormat="1" ht="18" customHeight="1" x14ac:dyDescent="0.3"/>
    <row r="1365" s="1" customFormat="1" ht="18" customHeight="1" x14ac:dyDescent="0.3"/>
    <row r="1366" s="1" customFormat="1" ht="18" customHeight="1" x14ac:dyDescent="0.3"/>
    <row r="1367" s="1" customFormat="1" ht="18" customHeight="1" x14ac:dyDescent="0.3"/>
    <row r="1368" s="1" customFormat="1" ht="18" customHeight="1" x14ac:dyDescent="0.3"/>
    <row r="1369" s="1" customFormat="1" ht="18" customHeight="1" x14ac:dyDescent="0.3"/>
    <row r="1370" s="1" customFormat="1" ht="18" customHeight="1" x14ac:dyDescent="0.3"/>
    <row r="1371" s="1" customFormat="1" ht="18" customHeight="1" x14ac:dyDescent="0.3"/>
    <row r="1372" s="1" customFormat="1" ht="18" customHeight="1" x14ac:dyDescent="0.3"/>
    <row r="1373" s="1" customFormat="1" ht="18" customHeight="1" x14ac:dyDescent="0.3"/>
    <row r="1374" s="1" customFormat="1" ht="18" customHeight="1" x14ac:dyDescent="0.3"/>
    <row r="1375" s="1" customFormat="1" ht="18" customHeight="1" x14ac:dyDescent="0.3"/>
    <row r="1376" s="1" customFormat="1" ht="18" customHeight="1" x14ac:dyDescent="0.3"/>
    <row r="1377" s="1" customFormat="1" ht="18" customHeight="1" x14ac:dyDescent="0.3"/>
    <row r="1378" s="1" customFormat="1" ht="18" customHeight="1" x14ac:dyDescent="0.3"/>
    <row r="1379" s="1" customFormat="1" ht="18" customHeight="1" x14ac:dyDescent="0.3"/>
    <row r="1380" s="1" customFormat="1" ht="18" customHeight="1" x14ac:dyDescent="0.3"/>
    <row r="1381" s="1" customFormat="1" ht="18" customHeight="1" x14ac:dyDescent="0.3"/>
    <row r="1382" s="1" customFormat="1" ht="18" customHeight="1" x14ac:dyDescent="0.3"/>
    <row r="1383" s="1" customFormat="1" ht="18" customHeight="1" x14ac:dyDescent="0.3"/>
    <row r="1384" s="1" customFormat="1" ht="18" customHeight="1" x14ac:dyDescent="0.3"/>
    <row r="1385" s="1" customFormat="1" ht="18" customHeight="1" x14ac:dyDescent="0.3"/>
    <row r="1386" s="1" customFormat="1" ht="18" customHeight="1" x14ac:dyDescent="0.3"/>
    <row r="1387" s="1" customFormat="1" ht="18" customHeight="1" x14ac:dyDescent="0.3"/>
    <row r="1388" s="1" customFormat="1" ht="18" customHeight="1" x14ac:dyDescent="0.3"/>
    <row r="1389" s="1" customFormat="1" ht="18" customHeight="1" x14ac:dyDescent="0.3"/>
    <row r="1390" s="1" customFormat="1" ht="18" customHeight="1" x14ac:dyDescent="0.3"/>
    <row r="1391" s="1" customFormat="1" ht="18" customHeight="1" x14ac:dyDescent="0.3"/>
    <row r="1392" s="1" customFormat="1" ht="18" customHeight="1" x14ac:dyDescent="0.3"/>
    <row r="1393" s="1" customFormat="1" ht="18" customHeight="1" x14ac:dyDescent="0.3"/>
    <row r="1394" s="1" customFormat="1" ht="18" customHeight="1" x14ac:dyDescent="0.3"/>
    <row r="1395" s="1" customFormat="1" ht="18" customHeight="1" x14ac:dyDescent="0.3"/>
    <row r="1396" s="1" customFormat="1" ht="18" customHeight="1" x14ac:dyDescent="0.3"/>
    <row r="1397" s="1" customFormat="1" ht="18" customHeight="1" x14ac:dyDescent="0.3"/>
    <row r="1398" s="1" customFormat="1" ht="18" customHeight="1" x14ac:dyDescent="0.3"/>
    <row r="1399" s="1" customFormat="1" ht="18" customHeight="1" x14ac:dyDescent="0.3"/>
    <row r="1400" s="1" customFormat="1" ht="18" customHeight="1" x14ac:dyDescent="0.3"/>
    <row r="1401" s="1" customFormat="1" ht="18" customHeight="1" x14ac:dyDescent="0.3"/>
    <row r="1402" s="1" customFormat="1" ht="18" customHeight="1" x14ac:dyDescent="0.3"/>
    <row r="1403" s="1" customFormat="1" ht="18" customHeight="1" x14ac:dyDescent="0.3"/>
    <row r="1404" s="1" customFormat="1" ht="18" customHeight="1" x14ac:dyDescent="0.3"/>
    <row r="1405" s="1" customFormat="1" ht="18" customHeight="1" x14ac:dyDescent="0.3"/>
    <row r="1406" s="1" customFormat="1" ht="18" customHeight="1" x14ac:dyDescent="0.3"/>
    <row r="1407" s="1" customFormat="1" ht="18" customHeight="1" x14ac:dyDescent="0.3"/>
    <row r="1408" s="1" customFormat="1" ht="18" customHeight="1" x14ac:dyDescent="0.3"/>
    <row r="1409" s="1" customFormat="1" ht="18" customHeight="1" x14ac:dyDescent="0.3"/>
    <row r="1410" s="1" customFormat="1" ht="18" customHeight="1" x14ac:dyDescent="0.3"/>
    <row r="1411" s="1" customFormat="1" ht="18" customHeight="1" x14ac:dyDescent="0.3"/>
    <row r="1412" s="1" customFormat="1" ht="18" customHeight="1" x14ac:dyDescent="0.3"/>
    <row r="1413" s="1" customFormat="1" ht="18" customHeight="1" x14ac:dyDescent="0.3"/>
    <row r="1414" s="1" customFormat="1" ht="18" customHeight="1" x14ac:dyDescent="0.3"/>
    <row r="1415" s="1" customFormat="1" ht="18" customHeight="1" x14ac:dyDescent="0.3"/>
    <row r="1416" s="1" customFormat="1" ht="18" customHeight="1" x14ac:dyDescent="0.3"/>
    <row r="1417" s="1" customFormat="1" ht="18" customHeight="1" x14ac:dyDescent="0.3"/>
    <row r="1418" s="1" customFormat="1" ht="18" customHeight="1" x14ac:dyDescent="0.3"/>
    <row r="1419" s="1" customFormat="1" ht="18" customHeight="1" x14ac:dyDescent="0.3"/>
    <row r="1420" s="1" customFormat="1" ht="18" customHeight="1" x14ac:dyDescent="0.3"/>
    <row r="1421" s="1" customFormat="1" ht="18" customHeight="1" x14ac:dyDescent="0.3"/>
    <row r="1422" s="1" customFormat="1" ht="18" customHeight="1" x14ac:dyDescent="0.3"/>
    <row r="1423" s="1" customFormat="1" ht="18" customHeight="1" x14ac:dyDescent="0.3"/>
    <row r="1424" s="1" customFormat="1" ht="18" customHeight="1" x14ac:dyDescent="0.3"/>
    <row r="1425" s="1" customFormat="1" ht="18" customHeight="1" x14ac:dyDescent="0.3"/>
    <row r="1426" s="1" customFormat="1" ht="18" customHeight="1" x14ac:dyDescent="0.3"/>
    <row r="1427" s="1" customFormat="1" ht="18" customHeight="1" x14ac:dyDescent="0.3"/>
    <row r="1428" s="1" customFormat="1" ht="18" customHeight="1" x14ac:dyDescent="0.3"/>
    <row r="1429" s="1" customFormat="1" ht="18" customHeight="1" x14ac:dyDescent="0.3"/>
    <row r="1430" s="1" customFormat="1" ht="18" customHeight="1" x14ac:dyDescent="0.3"/>
    <row r="1431" s="1" customFormat="1" ht="18" customHeight="1" x14ac:dyDescent="0.3"/>
    <row r="1432" s="1" customFormat="1" ht="18" customHeight="1" x14ac:dyDescent="0.3"/>
    <row r="1433" s="1" customFormat="1" ht="18" customHeight="1" x14ac:dyDescent="0.3"/>
    <row r="1434" s="1" customFormat="1" ht="18" customHeight="1" x14ac:dyDescent="0.3"/>
    <row r="1435" s="1" customFormat="1" ht="18" customHeight="1" x14ac:dyDescent="0.3"/>
    <row r="1436" s="1" customFormat="1" ht="18" customHeight="1" x14ac:dyDescent="0.3"/>
    <row r="1437" s="1" customFormat="1" ht="18" customHeight="1" x14ac:dyDescent="0.3"/>
    <row r="1438" s="1" customFormat="1" ht="18" customHeight="1" x14ac:dyDescent="0.3"/>
    <row r="1439" s="1" customFormat="1" ht="18" customHeight="1" x14ac:dyDescent="0.3"/>
    <row r="1440" s="1" customFormat="1" ht="18" customHeight="1" x14ac:dyDescent="0.3"/>
    <row r="1441" s="1" customFormat="1" ht="18" customHeight="1" x14ac:dyDescent="0.3"/>
    <row r="1442" s="1" customFormat="1" ht="18" customHeight="1" x14ac:dyDescent="0.3"/>
    <row r="1443" s="1" customFormat="1" ht="18" customHeight="1" x14ac:dyDescent="0.3"/>
    <row r="1444" s="1" customFormat="1" ht="18" customHeight="1" x14ac:dyDescent="0.3"/>
    <row r="1445" s="1" customFormat="1" ht="18" customHeight="1" x14ac:dyDescent="0.3"/>
    <row r="1446" s="1" customFormat="1" ht="18" customHeight="1" x14ac:dyDescent="0.3"/>
    <row r="1447" s="1" customFormat="1" ht="18" customHeight="1" x14ac:dyDescent="0.3"/>
    <row r="1448" s="1" customFormat="1" ht="18" customHeight="1" x14ac:dyDescent="0.3"/>
    <row r="1449" s="1" customFormat="1" ht="18" customHeight="1" x14ac:dyDescent="0.3"/>
    <row r="1450" s="1" customFormat="1" ht="18" customHeight="1" x14ac:dyDescent="0.3"/>
    <row r="1451" s="1" customFormat="1" ht="18" customHeight="1" x14ac:dyDescent="0.3"/>
    <row r="1452" s="1" customFormat="1" ht="18" customHeight="1" x14ac:dyDescent="0.3"/>
    <row r="1453" s="1" customFormat="1" ht="18" customHeight="1" x14ac:dyDescent="0.3"/>
    <row r="1454" s="1" customFormat="1" ht="18" customHeight="1" x14ac:dyDescent="0.3"/>
    <row r="1455" s="1" customFormat="1" ht="18" customHeight="1" x14ac:dyDescent="0.3"/>
    <row r="1456" s="1" customFormat="1" ht="18" customHeight="1" x14ac:dyDescent="0.3"/>
    <row r="1457" s="1" customFormat="1" ht="18" customHeight="1" x14ac:dyDescent="0.3"/>
    <row r="1458" s="1" customFormat="1" ht="18" customHeight="1" x14ac:dyDescent="0.3"/>
    <row r="1459" s="1" customFormat="1" ht="18" customHeight="1" x14ac:dyDescent="0.3"/>
    <row r="1460" s="1" customFormat="1" ht="18" customHeight="1" x14ac:dyDescent="0.3"/>
    <row r="1461" s="1" customFormat="1" ht="18" customHeight="1" x14ac:dyDescent="0.3"/>
    <row r="1462" s="1" customFormat="1" ht="18" customHeight="1" x14ac:dyDescent="0.3"/>
    <row r="1463" s="1" customFormat="1" ht="18" customHeight="1" x14ac:dyDescent="0.3"/>
    <row r="1464" s="1" customFormat="1" ht="18" customHeight="1" x14ac:dyDescent="0.3"/>
    <row r="1465" s="1" customFormat="1" ht="18" customHeight="1" x14ac:dyDescent="0.3"/>
    <row r="1466" s="1" customFormat="1" ht="18" customHeight="1" x14ac:dyDescent="0.3"/>
    <row r="1467" s="1" customFormat="1" ht="18" customHeight="1" x14ac:dyDescent="0.3"/>
    <row r="1468" s="1" customFormat="1" ht="18" customHeight="1" x14ac:dyDescent="0.3"/>
    <row r="1469" s="1" customFormat="1" ht="18" customHeight="1" x14ac:dyDescent="0.3"/>
    <row r="1470" s="1" customFormat="1" ht="18" customHeight="1" x14ac:dyDescent="0.3"/>
    <row r="1471" s="1" customFormat="1" ht="18" customHeight="1" x14ac:dyDescent="0.3"/>
    <row r="1472" s="1" customFormat="1" ht="18" customHeight="1" x14ac:dyDescent="0.3"/>
    <row r="1473" s="1" customFormat="1" ht="18" customHeight="1" x14ac:dyDescent="0.3"/>
    <row r="1474" s="1" customFormat="1" ht="18" customHeight="1" x14ac:dyDescent="0.3"/>
    <row r="1475" s="1" customFormat="1" ht="18" customHeight="1" x14ac:dyDescent="0.3"/>
    <row r="1476" s="1" customFormat="1" ht="18" customHeight="1" x14ac:dyDescent="0.3"/>
    <row r="1477" s="1" customFormat="1" ht="18" customHeight="1" x14ac:dyDescent="0.3"/>
    <row r="1478" s="1" customFormat="1" ht="18" customHeight="1" x14ac:dyDescent="0.3"/>
    <row r="1479" s="1" customFormat="1" ht="18" customHeight="1" x14ac:dyDescent="0.3"/>
    <row r="1480" s="1" customFormat="1" ht="18" customHeight="1" x14ac:dyDescent="0.3"/>
    <row r="1481" s="1" customFormat="1" ht="18" customHeight="1" x14ac:dyDescent="0.3"/>
    <row r="1482" s="1" customFormat="1" ht="18" customHeight="1" x14ac:dyDescent="0.3"/>
    <row r="1483" s="1" customFormat="1" ht="18" customHeight="1" x14ac:dyDescent="0.3"/>
    <row r="1484" s="1" customFormat="1" ht="18" customHeight="1" x14ac:dyDescent="0.3"/>
    <row r="1485" s="1" customFormat="1" ht="18" customHeight="1" x14ac:dyDescent="0.3"/>
    <row r="1486" s="1" customFormat="1" ht="18" customHeight="1" x14ac:dyDescent="0.3"/>
    <row r="1487" s="1" customFormat="1" ht="18" customHeight="1" x14ac:dyDescent="0.3"/>
    <row r="1488" s="1" customFormat="1" ht="18" customHeight="1" x14ac:dyDescent="0.3"/>
    <row r="1489" s="1" customFormat="1" ht="18" customHeight="1" x14ac:dyDescent="0.3"/>
    <row r="1490" s="1" customFormat="1" ht="18" customHeight="1" x14ac:dyDescent="0.3"/>
    <row r="1491" s="1" customFormat="1" ht="18" customHeight="1" x14ac:dyDescent="0.3"/>
    <row r="1492" s="1" customFormat="1" ht="18" customHeight="1" x14ac:dyDescent="0.3"/>
    <row r="1493" s="1" customFormat="1" ht="18" customHeight="1" x14ac:dyDescent="0.3"/>
    <row r="1494" s="1" customFormat="1" ht="18" customHeight="1" x14ac:dyDescent="0.3"/>
    <row r="1495" s="1" customFormat="1" ht="18" customHeight="1" x14ac:dyDescent="0.3"/>
    <row r="1496" s="1" customFormat="1" ht="18" customHeight="1" x14ac:dyDescent="0.3"/>
    <row r="1497" s="1" customFormat="1" ht="18" customHeight="1" x14ac:dyDescent="0.3"/>
    <row r="1498" s="1" customFormat="1" ht="18" customHeight="1" x14ac:dyDescent="0.3"/>
    <row r="1499" s="1" customFormat="1" ht="18" customHeight="1" x14ac:dyDescent="0.3"/>
    <row r="1500" s="1" customFormat="1" ht="18" customHeight="1" x14ac:dyDescent="0.3"/>
    <row r="1501" s="1" customFormat="1" ht="18" customHeight="1" x14ac:dyDescent="0.3"/>
    <row r="1502" s="1" customFormat="1" ht="18" customHeight="1" x14ac:dyDescent="0.3"/>
    <row r="1503" s="1" customFormat="1" ht="18" customHeight="1" x14ac:dyDescent="0.3"/>
    <row r="1504" s="1" customFormat="1" ht="18" customHeight="1" x14ac:dyDescent="0.3"/>
    <row r="1505" s="1" customFormat="1" ht="18" customHeight="1" x14ac:dyDescent="0.3"/>
    <row r="1506" s="1" customFormat="1" ht="18" customHeight="1" x14ac:dyDescent="0.3"/>
    <row r="1507" s="1" customFormat="1" ht="18" customHeight="1" x14ac:dyDescent="0.3"/>
    <row r="1508" s="1" customFormat="1" ht="18" customHeight="1" x14ac:dyDescent="0.3"/>
    <row r="1509" s="1" customFormat="1" ht="18" customHeight="1" x14ac:dyDescent="0.3"/>
    <row r="1510" s="1" customFormat="1" ht="18" customHeight="1" x14ac:dyDescent="0.3"/>
    <row r="1511" s="1" customFormat="1" ht="18" customHeight="1" x14ac:dyDescent="0.3"/>
    <row r="1512" s="1" customFormat="1" ht="18" customHeight="1" x14ac:dyDescent="0.3"/>
    <row r="1513" s="1" customFormat="1" ht="18" customHeight="1" x14ac:dyDescent="0.3"/>
    <row r="1514" s="1" customFormat="1" ht="18" customHeight="1" x14ac:dyDescent="0.3"/>
    <row r="1515" s="1" customFormat="1" ht="18" customHeight="1" x14ac:dyDescent="0.3"/>
    <row r="1516" s="1" customFormat="1" ht="18" customHeight="1" x14ac:dyDescent="0.3"/>
    <row r="1517" s="1" customFormat="1" ht="18" customHeight="1" x14ac:dyDescent="0.3"/>
    <row r="1518" s="1" customFormat="1" ht="18" customHeight="1" x14ac:dyDescent="0.3"/>
    <row r="1519" s="1" customFormat="1" ht="18" customHeight="1" x14ac:dyDescent="0.3"/>
    <row r="1520" s="1" customFormat="1" ht="18" customHeight="1" x14ac:dyDescent="0.3"/>
    <row r="1521" s="1" customFormat="1" ht="18" customHeight="1" x14ac:dyDescent="0.3"/>
    <row r="1522" s="1" customFormat="1" ht="18" customHeight="1" x14ac:dyDescent="0.3"/>
    <row r="1523" s="1" customFormat="1" ht="18" customHeight="1" x14ac:dyDescent="0.3"/>
    <row r="1524" s="1" customFormat="1" ht="18" customHeight="1" x14ac:dyDescent="0.3"/>
    <row r="1525" s="1" customFormat="1" ht="18" customHeight="1" x14ac:dyDescent="0.3"/>
    <row r="1526" s="1" customFormat="1" ht="18" customHeight="1" x14ac:dyDescent="0.3"/>
    <row r="1527" s="1" customFormat="1" ht="18" customHeight="1" x14ac:dyDescent="0.3"/>
    <row r="1528" s="1" customFormat="1" ht="18" customHeight="1" x14ac:dyDescent="0.3"/>
    <row r="1529" s="1" customFormat="1" ht="18" customHeight="1" x14ac:dyDescent="0.3"/>
    <row r="1530" s="1" customFormat="1" ht="18" customHeight="1" x14ac:dyDescent="0.3"/>
    <row r="1531" s="1" customFormat="1" ht="18" customHeight="1" x14ac:dyDescent="0.3"/>
    <row r="1532" s="1" customFormat="1" ht="18" customHeight="1" x14ac:dyDescent="0.3"/>
    <row r="1533" s="1" customFormat="1" ht="18" customHeight="1" x14ac:dyDescent="0.3"/>
    <row r="1534" s="1" customFormat="1" ht="18" customHeight="1" x14ac:dyDescent="0.3"/>
    <row r="1535" s="1" customFormat="1" ht="18" customHeight="1" x14ac:dyDescent="0.3"/>
    <row r="1536" s="1" customFormat="1" ht="18" customHeight="1" x14ac:dyDescent="0.3"/>
    <row r="1537" s="1" customFormat="1" ht="18" customHeight="1" x14ac:dyDescent="0.3"/>
    <row r="1538" s="1" customFormat="1" ht="18" customHeight="1" x14ac:dyDescent="0.3"/>
    <row r="1539" s="1" customFormat="1" ht="18" customHeight="1" x14ac:dyDescent="0.3"/>
    <row r="1540" s="1" customFormat="1" ht="18" customHeight="1" x14ac:dyDescent="0.3"/>
    <row r="1541" s="1" customFormat="1" ht="18" customHeight="1" x14ac:dyDescent="0.3"/>
    <row r="1542" s="1" customFormat="1" ht="18" customHeight="1" x14ac:dyDescent="0.3"/>
    <row r="1543" s="1" customFormat="1" ht="18" customHeight="1" x14ac:dyDescent="0.3"/>
    <row r="1544" s="1" customFormat="1" ht="18" customHeight="1" x14ac:dyDescent="0.3"/>
    <row r="1545" s="1" customFormat="1" ht="18" customHeight="1" x14ac:dyDescent="0.3"/>
    <row r="1546" s="1" customFormat="1" ht="18" customHeight="1" x14ac:dyDescent="0.3"/>
    <row r="1547" s="1" customFormat="1" ht="18" customHeight="1" x14ac:dyDescent="0.3"/>
    <row r="1548" s="1" customFormat="1" ht="18" customHeight="1" x14ac:dyDescent="0.3"/>
    <row r="1549" s="1" customFormat="1" ht="18" customHeight="1" x14ac:dyDescent="0.3"/>
    <row r="1550" s="1" customFormat="1" ht="18" customHeight="1" x14ac:dyDescent="0.3"/>
    <row r="1551" s="1" customFormat="1" ht="18" customHeight="1" x14ac:dyDescent="0.3"/>
    <row r="1552" s="1" customFormat="1" ht="18" customHeight="1" x14ac:dyDescent="0.3"/>
    <row r="1553" s="1" customFormat="1" ht="18" customHeight="1" x14ac:dyDescent="0.3"/>
    <row r="1554" s="1" customFormat="1" ht="18" customHeight="1" x14ac:dyDescent="0.3"/>
    <row r="1555" s="1" customFormat="1" ht="18" customHeight="1" x14ac:dyDescent="0.3"/>
    <row r="1556" s="1" customFormat="1" ht="18" customHeight="1" x14ac:dyDescent="0.3"/>
    <row r="1557" s="1" customFormat="1" ht="18" customHeight="1" x14ac:dyDescent="0.3"/>
    <row r="1558" s="1" customFormat="1" ht="18" customHeight="1" x14ac:dyDescent="0.3"/>
    <row r="1559" s="1" customFormat="1" ht="18" customHeight="1" x14ac:dyDescent="0.3"/>
    <row r="1560" s="1" customFormat="1" ht="18" customHeight="1" x14ac:dyDescent="0.3"/>
    <row r="1561" s="1" customFormat="1" ht="18" customHeight="1" x14ac:dyDescent="0.3"/>
    <row r="1562" s="1" customFormat="1" ht="18" customHeight="1" x14ac:dyDescent="0.3"/>
    <row r="1563" s="1" customFormat="1" ht="18" customHeight="1" x14ac:dyDescent="0.3"/>
    <row r="1564" s="1" customFormat="1" ht="18" customHeight="1" x14ac:dyDescent="0.3"/>
    <row r="1565" s="1" customFormat="1" ht="18" customHeight="1" x14ac:dyDescent="0.3"/>
    <row r="1566" s="1" customFormat="1" ht="18" customHeight="1" x14ac:dyDescent="0.3"/>
    <row r="1567" s="1" customFormat="1" ht="18" customHeight="1" x14ac:dyDescent="0.3"/>
    <row r="1568" s="1" customFormat="1" ht="18" customHeight="1" x14ac:dyDescent="0.3"/>
    <row r="1569" s="1" customFormat="1" ht="18" customHeight="1" x14ac:dyDescent="0.3"/>
    <row r="1570" s="1" customFormat="1" ht="18" customHeight="1" x14ac:dyDescent="0.3"/>
    <row r="1571" s="1" customFormat="1" ht="18" customHeight="1" x14ac:dyDescent="0.3"/>
    <row r="1572" s="1" customFormat="1" ht="18" customHeight="1" x14ac:dyDescent="0.3"/>
    <row r="1573" s="1" customFormat="1" ht="18" customHeight="1" x14ac:dyDescent="0.3"/>
    <row r="1574" s="1" customFormat="1" ht="18" customHeight="1" x14ac:dyDescent="0.3"/>
    <row r="1575" s="1" customFormat="1" ht="18" customHeight="1" x14ac:dyDescent="0.3"/>
    <row r="1576" s="1" customFormat="1" ht="18" customHeight="1" x14ac:dyDescent="0.3"/>
    <row r="1577" s="1" customFormat="1" ht="18" customHeight="1" x14ac:dyDescent="0.3"/>
    <row r="1578" s="1" customFormat="1" ht="18" customHeight="1" x14ac:dyDescent="0.3"/>
    <row r="1579" s="1" customFormat="1" ht="18" customHeight="1" x14ac:dyDescent="0.3"/>
    <row r="1580" s="1" customFormat="1" ht="18" customHeight="1" x14ac:dyDescent="0.3"/>
    <row r="1581" s="1" customFormat="1" ht="18" customHeight="1" x14ac:dyDescent="0.3"/>
    <row r="1582" s="1" customFormat="1" ht="18" customHeight="1" x14ac:dyDescent="0.3"/>
    <row r="1583" s="1" customFormat="1" ht="18" customHeight="1" x14ac:dyDescent="0.3"/>
    <row r="1584" s="1" customFormat="1" ht="18" customHeight="1" x14ac:dyDescent="0.3"/>
    <row r="1585" s="1" customFormat="1" ht="18" customHeight="1" x14ac:dyDescent="0.3"/>
    <row r="1586" s="1" customFormat="1" ht="18" customHeight="1" x14ac:dyDescent="0.3"/>
    <row r="1587" s="1" customFormat="1" ht="18" customHeight="1" x14ac:dyDescent="0.3"/>
    <row r="1588" s="1" customFormat="1" ht="18" customHeight="1" x14ac:dyDescent="0.3"/>
    <row r="1589" s="1" customFormat="1" ht="18" customHeight="1" x14ac:dyDescent="0.3"/>
    <row r="1590" s="1" customFormat="1" ht="18" customHeight="1" x14ac:dyDescent="0.3"/>
    <row r="1591" s="1" customFormat="1" ht="18" customHeight="1" x14ac:dyDescent="0.3"/>
    <row r="1592" s="1" customFormat="1" ht="18" customHeight="1" x14ac:dyDescent="0.3"/>
    <row r="1593" s="1" customFormat="1" ht="18" customHeight="1" x14ac:dyDescent="0.3"/>
    <row r="1594" s="1" customFormat="1" ht="18" customHeight="1" x14ac:dyDescent="0.3"/>
    <row r="1595" s="1" customFormat="1" ht="18" customHeight="1" x14ac:dyDescent="0.3"/>
    <row r="1596" s="1" customFormat="1" ht="18" customHeight="1" x14ac:dyDescent="0.3"/>
    <row r="1597" s="1" customFormat="1" ht="18" customHeight="1" x14ac:dyDescent="0.3"/>
    <row r="1598" s="1" customFormat="1" ht="18" customHeight="1" x14ac:dyDescent="0.3"/>
    <row r="1599" s="1" customFormat="1" ht="18" customHeight="1" x14ac:dyDescent="0.3"/>
    <row r="1600" s="1" customFormat="1" ht="18" customHeight="1" x14ac:dyDescent="0.3"/>
    <row r="1601" s="1" customFormat="1" ht="18" customHeight="1" x14ac:dyDescent="0.3"/>
    <row r="1602" s="1" customFormat="1" ht="18" customHeight="1" x14ac:dyDescent="0.3"/>
    <row r="1603" s="1" customFormat="1" ht="18" customHeight="1" x14ac:dyDescent="0.3"/>
    <row r="1604" s="1" customFormat="1" ht="18" customHeight="1" x14ac:dyDescent="0.3"/>
    <row r="1605" s="1" customFormat="1" ht="18" customHeight="1" x14ac:dyDescent="0.3"/>
    <row r="1606" s="1" customFormat="1" ht="18" customHeight="1" x14ac:dyDescent="0.3"/>
    <row r="1607" s="1" customFormat="1" ht="18" customHeight="1" x14ac:dyDescent="0.3"/>
    <row r="1608" s="1" customFormat="1" ht="18" customHeight="1" x14ac:dyDescent="0.3"/>
    <row r="1609" s="1" customFormat="1" ht="18" customHeight="1" x14ac:dyDescent="0.3"/>
    <row r="1610" s="1" customFormat="1" ht="18" customHeight="1" x14ac:dyDescent="0.3"/>
    <row r="1611" s="1" customFormat="1" ht="18" customHeight="1" x14ac:dyDescent="0.3"/>
    <row r="1612" s="1" customFormat="1" ht="18" customHeight="1" x14ac:dyDescent="0.3"/>
    <row r="1613" s="1" customFormat="1" ht="18" customHeight="1" x14ac:dyDescent="0.3"/>
    <row r="1614" s="1" customFormat="1" ht="18" customHeight="1" x14ac:dyDescent="0.3"/>
    <row r="1615" s="1" customFormat="1" ht="18" customHeight="1" x14ac:dyDescent="0.3"/>
    <row r="1616" s="1" customFormat="1" ht="18" customHeight="1" x14ac:dyDescent="0.3"/>
    <row r="1617" s="1" customFormat="1" ht="18" customHeight="1" x14ac:dyDescent="0.3"/>
    <row r="1618" s="1" customFormat="1" ht="18" customHeight="1" x14ac:dyDescent="0.3"/>
    <row r="1619" s="1" customFormat="1" ht="18" customHeight="1" x14ac:dyDescent="0.3"/>
    <row r="1620" s="1" customFormat="1" ht="18" customHeight="1" x14ac:dyDescent="0.3"/>
    <row r="1621" s="1" customFormat="1" ht="18" customHeight="1" x14ac:dyDescent="0.3"/>
    <row r="1622" s="1" customFormat="1" ht="18" customHeight="1" x14ac:dyDescent="0.3"/>
    <row r="1623" s="1" customFormat="1" ht="18" customHeight="1" x14ac:dyDescent="0.3"/>
    <row r="1624" s="1" customFormat="1" ht="18" customHeight="1" x14ac:dyDescent="0.3"/>
    <row r="1625" s="1" customFormat="1" ht="18" customHeight="1" x14ac:dyDescent="0.3"/>
    <row r="1626" s="1" customFormat="1" ht="18" customHeight="1" x14ac:dyDescent="0.3"/>
    <row r="1627" s="1" customFormat="1" ht="18" customHeight="1" x14ac:dyDescent="0.3"/>
    <row r="1628" s="1" customFormat="1" ht="18" customHeight="1" x14ac:dyDescent="0.3"/>
    <row r="1629" s="1" customFormat="1" ht="18" customHeight="1" x14ac:dyDescent="0.3"/>
    <row r="1630" s="1" customFormat="1" ht="18" customHeight="1" x14ac:dyDescent="0.3"/>
    <row r="1631" s="1" customFormat="1" ht="18" customHeight="1" x14ac:dyDescent="0.3"/>
    <row r="1632" s="1" customFormat="1" ht="18" customHeight="1" x14ac:dyDescent="0.3"/>
    <row r="1633" s="1" customFormat="1" ht="18" customHeight="1" x14ac:dyDescent="0.3"/>
    <row r="1634" s="1" customFormat="1" ht="18" customHeight="1" x14ac:dyDescent="0.3"/>
    <row r="1635" s="1" customFormat="1" ht="18" customHeight="1" x14ac:dyDescent="0.3"/>
    <row r="1636" s="1" customFormat="1" ht="18" customHeight="1" x14ac:dyDescent="0.3"/>
    <row r="1637" s="1" customFormat="1" ht="18" customHeight="1" x14ac:dyDescent="0.3"/>
    <row r="1638" s="1" customFormat="1" ht="18" customHeight="1" x14ac:dyDescent="0.3"/>
    <row r="1639" s="1" customFormat="1" ht="18" customHeight="1" x14ac:dyDescent="0.3"/>
    <row r="1640" s="1" customFormat="1" ht="18" customHeight="1" x14ac:dyDescent="0.3"/>
    <row r="1641" s="1" customFormat="1" ht="18" customHeight="1" x14ac:dyDescent="0.3"/>
    <row r="1642" s="1" customFormat="1" ht="18" customHeight="1" x14ac:dyDescent="0.3"/>
    <row r="1643" s="1" customFormat="1" ht="18" customHeight="1" x14ac:dyDescent="0.3"/>
    <row r="1644" s="1" customFormat="1" ht="18" customHeight="1" x14ac:dyDescent="0.3"/>
    <row r="1645" s="1" customFormat="1" ht="18" customHeight="1" x14ac:dyDescent="0.3"/>
    <row r="1646" s="1" customFormat="1" ht="18" customHeight="1" x14ac:dyDescent="0.3"/>
    <row r="1647" s="1" customFormat="1" ht="18" customHeight="1" x14ac:dyDescent="0.3"/>
    <row r="1648" s="1" customFormat="1" ht="18" customHeight="1" x14ac:dyDescent="0.3"/>
    <row r="1649" s="1" customFormat="1" ht="18" customHeight="1" x14ac:dyDescent="0.3"/>
    <row r="1650" s="1" customFormat="1" ht="18" customHeight="1" x14ac:dyDescent="0.3"/>
    <row r="1651" s="1" customFormat="1" ht="18" customHeight="1" x14ac:dyDescent="0.3"/>
    <row r="1652" s="1" customFormat="1" ht="18" customHeight="1" x14ac:dyDescent="0.3"/>
    <row r="1653" s="1" customFormat="1" ht="18" customHeight="1" x14ac:dyDescent="0.3"/>
    <row r="1654" s="1" customFormat="1" ht="18" customHeight="1" x14ac:dyDescent="0.3"/>
    <row r="1655" s="1" customFormat="1" ht="18" customHeight="1" x14ac:dyDescent="0.3"/>
    <row r="1656" s="1" customFormat="1" ht="18" customHeight="1" x14ac:dyDescent="0.3"/>
    <row r="1657" s="1" customFormat="1" ht="18" customHeight="1" x14ac:dyDescent="0.3"/>
    <row r="1658" s="1" customFormat="1" ht="18" customHeight="1" x14ac:dyDescent="0.3"/>
    <row r="1659" s="1" customFormat="1" ht="18" customHeight="1" x14ac:dyDescent="0.3"/>
    <row r="1660" s="1" customFormat="1" ht="18" customHeight="1" x14ac:dyDescent="0.3"/>
  </sheetData>
  <mergeCells count="1184">
    <mergeCell ref="R3:T4"/>
    <mergeCell ref="V3:AA4"/>
    <mergeCell ref="C25:F26"/>
    <mergeCell ref="H25:K26"/>
    <mergeCell ref="M25:P26"/>
    <mergeCell ref="Q25:T26"/>
    <mergeCell ref="U25:X26"/>
    <mergeCell ref="Z25:AC26"/>
    <mergeCell ref="AB11:AE11"/>
    <mergeCell ref="U17:X17"/>
    <mergeCell ref="Z17:AC17"/>
    <mergeCell ref="T15:AD16"/>
    <mergeCell ref="AG12:AI13"/>
    <mergeCell ref="AG11:AI11"/>
    <mergeCell ref="AO42:AP42"/>
    <mergeCell ref="AO44:AP44"/>
    <mergeCell ref="AJ28:AM28"/>
    <mergeCell ref="AS590:AS591"/>
    <mergeCell ref="AS593:AS594"/>
    <mergeCell ref="AS596:AS597"/>
    <mergeCell ref="AS599:AS600"/>
    <mergeCell ref="AS602:AS603"/>
    <mergeCell ref="AO29:AP29"/>
    <mergeCell ref="AO30:AP30"/>
    <mergeCell ref="AO32:AP32"/>
    <mergeCell ref="AO33:AP33"/>
    <mergeCell ref="AO35:AP35"/>
    <mergeCell ref="AS572:AS573"/>
    <mergeCell ref="AS575:AS576"/>
    <mergeCell ref="AS578:AS579"/>
    <mergeCell ref="AS581:AS582"/>
    <mergeCell ref="AS584:AS585"/>
    <mergeCell ref="AS587:AS588"/>
    <mergeCell ref="AS554:AS555"/>
    <mergeCell ref="AS557:AS558"/>
    <mergeCell ref="AS560:AS561"/>
    <mergeCell ref="AS563:AS564"/>
    <mergeCell ref="AS566:AS567"/>
    <mergeCell ref="AS569:AS570"/>
    <mergeCell ref="AS536:AS537"/>
    <mergeCell ref="AS539:AS540"/>
    <mergeCell ref="AS542:AS543"/>
    <mergeCell ref="AS545:AS546"/>
    <mergeCell ref="AS548:AS549"/>
    <mergeCell ref="AS551:AS552"/>
    <mergeCell ref="AS518:AS519"/>
    <mergeCell ref="AS521:AS522"/>
    <mergeCell ref="AS524:AS525"/>
    <mergeCell ref="AS527:AS528"/>
    <mergeCell ref="AS530:AS531"/>
    <mergeCell ref="AS533:AS534"/>
    <mergeCell ref="AS500:AS501"/>
    <mergeCell ref="AS503:AS504"/>
    <mergeCell ref="AS506:AS507"/>
    <mergeCell ref="AS509:AS510"/>
    <mergeCell ref="AS512:AS513"/>
    <mergeCell ref="AS515:AS516"/>
    <mergeCell ref="AS482:AS483"/>
    <mergeCell ref="AS485:AS486"/>
    <mergeCell ref="AS488:AS489"/>
    <mergeCell ref="AS491:AS492"/>
    <mergeCell ref="AS494:AS495"/>
    <mergeCell ref="AS497:AS498"/>
    <mergeCell ref="AS464:AS465"/>
    <mergeCell ref="AS467:AS468"/>
    <mergeCell ref="AS470:AS471"/>
    <mergeCell ref="AS473:AS474"/>
    <mergeCell ref="AS476:AS477"/>
    <mergeCell ref="AS479:AS480"/>
    <mergeCell ref="AS446:AS447"/>
    <mergeCell ref="AS449:AS450"/>
    <mergeCell ref="AS452:AS453"/>
    <mergeCell ref="AS455:AS456"/>
    <mergeCell ref="AS458:AS459"/>
    <mergeCell ref="AS461:AS462"/>
    <mergeCell ref="AS428:AS429"/>
    <mergeCell ref="AS431:AS432"/>
    <mergeCell ref="AS434:AS435"/>
    <mergeCell ref="AS437:AS438"/>
    <mergeCell ref="AS440:AS441"/>
    <mergeCell ref="AS443:AS444"/>
    <mergeCell ref="AS410:AS411"/>
    <mergeCell ref="AS413:AS414"/>
    <mergeCell ref="AS416:AS417"/>
    <mergeCell ref="AS419:AS420"/>
    <mergeCell ref="AS422:AS423"/>
    <mergeCell ref="AS425:AS426"/>
    <mergeCell ref="AS392:AS393"/>
    <mergeCell ref="AS395:AS396"/>
    <mergeCell ref="AS398:AS399"/>
    <mergeCell ref="AS401:AS402"/>
    <mergeCell ref="AS404:AS405"/>
    <mergeCell ref="AS407:AS408"/>
    <mergeCell ref="AS374:AS375"/>
    <mergeCell ref="AS377:AS378"/>
    <mergeCell ref="AS380:AS381"/>
    <mergeCell ref="AS383:AS384"/>
    <mergeCell ref="AS386:AS387"/>
    <mergeCell ref="AS389:AS390"/>
    <mergeCell ref="AS356:AS357"/>
    <mergeCell ref="AS359:AS360"/>
    <mergeCell ref="AS362:AS363"/>
    <mergeCell ref="AS365:AS366"/>
    <mergeCell ref="AS368:AS369"/>
    <mergeCell ref="AS371:AS372"/>
    <mergeCell ref="AS338:AS339"/>
    <mergeCell ref="AS341:AS342"/>
    <mergeCell ref="AS344:AS345"/>
    <mergeCell ref="AS347:AS348"/>
    <mergeCell ref="AS350:AS351"/>
    <mergeCell ref="AS353:AS354"/>
    <mergeCell ref="AS320:AS321"/>
    <mergeCell ref="AS323:AS324"/>
    <mergeCell ref="AS326:AS327"/>
    <mergeCell ref="AS329:AS330"/>
    <mergeCell ref="AS332:AS333"/>
    <mergeCell ref="AS335:AS336"/>
    <mergeCell ref="AS302:AS303"/>
    <mergeCell ref="AS305:AS306"/>
    <mergeCell ref="AS308:AS309"/>
    <mergeCell ref="AS311:AS312"/>
    <mergeCell ref="AS314:AS315"/>
    <mergeCell ref="AS317:AS318"/>
    <mergeCell ref="AS284:AS285"/>
    <mergeCell ref="AS287:AS288"/>
    <mergeCell ref="AS290:AS291"/>
    <mergeCell ref="AS293:AS294"/>
    <mergeCell ref="AS296:AS297"/>
    <mergeCell ref="AS299:AS300"/>
    <mergeCell ref="AS266:AS267"/>
    <mergeCell ref="AS269:AS270"/>
    <mergeCell ref="AS272:AS273"/>
    <mergeCell ref="AS275:AS276"/>
    <mergeCell ref="AS278:AS279"/>
    <mergeCell ref="AS281:AS282"/>
    <mergeCell ref="AS248:AS249"/>
    <mergeCell ref="AS251:AS252"/>
    <mergeCell ref="AS254:AS255"/>
    <mergeCell ref="AS257:AS258"/>
    <mergeCell ref="AS260:AS261"/>
    <mergeCell ref="AS263:AS264"/>
    <mergeCell ref="AS230:AS231"/>
    <mergeCell ref="AS233:AS234"/>
    <mergeCell ref="AS236:AS237"/>
    <mergeCell ref="AS239:AS240"/>
    <mergeCell ref="AS242:AS243"/>
    <mergeCell ref="AS245:AS246"/>
    <mergeCell ref="AS212:AS213"/>
    <mergeCell ref="AS215:AS216"/>
    <mergeCell ref="AS218:AS219"/>
    <mergeCell ref="AS221:AS222"/>
    <mergeCell ref="AS224:AS225"/>
    <mergeCell ref="AS227:AS228"/>
    <mergeCell ref="AS194:AS195"/>
    <mergeCell ref="AS197:AS198"/>
    <mergeCell ref="AS200:AS201"/>
    <mergeCell ref="AS203:AS204"/>
    <mergeCell ref="AS206:AS207"/>
    <mergeCell ref="AS209:AS210"/>
    <mergeCell ref="AS176:AS177"/>
    <mergeCell ref="AS179:AS180"/>
    <mergeCell ref="AS182:AS183"/>
    <mergeCell ref="AS185:AS186"/>
    <mergeCell ref="AS188:AS189"/>
    <mergeCell ref="AS191:AS192"/>
    <mergeCell ref="AS158:AS159"/>
    <mergeCell ref="AS161:AS162"/>
    <mergeCell ref="AS164:AS165"/>
    <mergeCell ref="AS167:AS168"/>
    <mergeCell ref="AS170:AS171"/>
    <mergeCell ref="AS173:AS174"/>
    <mergeCell ref="AS140:AS141"/>
    <mergeCell ref="AS143:AS144"/>
    <mergeCell ref="AS146:AS147"/>
    <mergeCell ref="AS149:AS150"/>
    <mergeCell ref="AS152:AS153"/>
    <mergeCell ref="AS155:AS156"/>
    <mergeCell ref="AS122:AS123"/>
    <mergeCell ref="AS125:AS126"/>
    <mergeCell ref="AS128:AS129"/>
    <mergeCell ref="AS131:AS132"/>
    <mergeCell ref="AS134:AS135"/>
    <mergeCell ref="AS137:AS138"/>
    <mergeCell ref="AS104:AS105"/>
    <mergeCell ref="AS107:AS108"/>
    <mergeCell ref="AS110:AS111"/>
    <mergeCell ref="AS113:AS114"/>
    <mergeCell ref="AS116:AS117"/>
    <mergeCell ref="AS119:AS120"/>
    <mergeCell ref="AS86:AS87"/>
    <mergeCell ref="AS89:AS90"/>
    <mergeCell ref="AS92:AS93"/>
    <mergeCell ref="AS95:AS96"/>
    <mergeCell ref="AS98:AS99"/>
    <mergeCell ref="AS101:AS102"/>
    <mergeCell ref="AS68:AS69"/>
    <mergeCell ref="AS71:AS72"/>
    <mergeCell ref="AS74:AS75"/>
    <mergeCell ref="AS77:AS78"/>
    <mergeCell ref="AS80:AS81"/>
    <mergeCell ref="AS83:AS84"/>
    <mergeCell ref="AS50:AS51"/>
    <mergeCell ref="AS53:AS54"/>
    <mergeCell ref="AS56:AS57"/>
    <mergeCell ref="AS59:AS60"/>
    <mergeCell ref="AS62:AS63"/>
    <mergeCell ref="AS65:AS66"/>
    <mergeCell ref="AS29:AS30"/>
    <mergeCell ref="AS32:AS33"/>
    <mergeCell ref="AS35:AS36"/>
    <mergeCell ref="AS38:AS39"/>
    <mergeCell ref="AS41:AS42"/>
    <mergeCell ref="AS44:AS45"/>
    <mergeCell ref="AS47:AS48"/>
    <mergeCell ref="B602:B603"/>
    <mergeCell ref="R602:S602"/>
    <mergeCell ref="AQ602:AR603"/>
    <mergeCell ref="AO602:AP602"/>
    <mergeCell ref="AO603:AP603"/>
    <mergeCell ref="B596:B597"/>
    <mergeCell ref="R596:S596"/>
    <mergeCell ref="AQ596:AR597"/>
    <mergeCell ref="B599:B600"/>
    <mergeCell ref="R599:S599"/>
    <mergeCell ref="AQ599:AR600"/>
    <mergeCell ref="AO596:AP596"/>
    <mergeCell ref="AO597:AP597"/>
    <mergeCell ref="AO599:AP599"/>
    <mergeCell ref="AO600:AP600"/>
    <mergeCell ref="B590:B591"/>
    <mergeCell ref="R590:S590"/>
    <mergeCell ref="AQ590:AR591"/>
    <mergeCell ref="B593:B594"/>
    <mergeCell ref="R593:S593"/>
    <mergeCell ref="AQ593:AR594"/>
    <mergeCell ref="AO590:AP590"/>
    <mergeCell ref="AO591:AP591"/>
    <mergeCell ref="AO593:AP593"/>
    <mergeCell ref="AO594:AP594"/>
    <mergeCell ref="B584:B585"/>
    <mergeCell ref="R584:S584"/>
    <mergeCell ref="AQ584:AR585"/>
    <mergeCell ref="B587:B588"/>
    <mergeCell ref="R587:S587"/>
    <mergeCell ref="AQ587:AR588"/>
    <mergeCell ref="AO584:AP584"/>
    <mergeCell ref="AO585:AP585"/>
    <mergeCell ref="AO587:AP587"/>
    <mergeCell ref="AO588:AP588"/>
    <mergeCell ref="B578:B579"/>
    <mergeCell ref="R578:S578"/>
    <mergeCell ref="AQ578:AR579"/>
    <mergeCell ref="B581:B582"/>
    <mergeCell ref="R581:S581"/>
    <mergeCell ref="AQ581:AR582"/>
    <mergeCell ref="AO578:AP578"/>
    <mergeCell ref="AO579:AP579"/>
    <mergeCell ref="AO581:AP581"/>
    <mergeCell ref="AO582:AP582"/>
    <mergeCell ref="B572:B573"/>
    <mergeCell ref="R572:S572"/>
    <mergeCell ref="AQ572:AR573"/>
    <mergeCell ref="B575:B576"/>
    <mergeCell ref="R575:S575"/>
    <mergeCell ref="AQ575:AR576"/>
    <mergeCell ref="AO572:AP572"/>
    <mergeCell ref="AO573:AP573"/>
    <mergeCell ref="AO575:AP575"/>
    <mergeCell ref="AO576:AP576"/>
    <mergeCell ref="B566:B567"/>
    <mergeCell ref="R566:S566"/>
    <mergeCell ref="AQ566:AR567"/>
    <mergeCell ref="B569:B570"/>
    <mergeCell ref="R569:S569"/>
    <mergeCell ref="AQ569:AR570"/>
    <mergeCell ref="AO566:AP566"/>
    <mergeCell ref="AO567:AP567"/>
    <mergeCell ref="AO569:AP569"/>
    <mergeCell ref="AO570:AP570"/>
    <mergeCell ref="B560:B561"/>
    <mergeCell ref="R560:S560"/>
    <mergeCell ref="AQ560:AR561"/>
    <mergeCell ref="B563:B564"/>
    <mergeCell ref="R563:S563"/>
    <mergeCell ref="AQ563:AR564"/>
    <mergeCell ref="AO560:AP560"/>
    <mergeCell ref="AO561:AP561"/>
    <mergeCell ref="AO563:AP563"/>
    <mergeCell ref="AO564:AP564"/>
    <mergeCell ref="B554:B555"/>
    <mergeCell ref="R554:S554"/>
    <mergeCell ref="AQ554:AR555"/>
    <mergeCell ref="B557:B558"/>
    <mergeCell ref="R557:S557"/>
    <mergeCell ref="AQ557:AR558"/>
    <mergeCell ref="AO554:AP554"/>
    <mergeCell ref="AO555:AP555"/>
    <mergeCell ref="AO557:AP557"/>
    <mergeCell ref="AO558:AP558"/>
    <mergeCell ref="B548:B549"/>
    <mergeCell ref="R548:S548"/>
    <mergeCell ref="AQ548:AR549"/>
    <mergeCell ref="B551:B552"/>
    <mergeCell ref="R551:S551"/>
    <mergeCell ref="AQ551:AR552"/>
    <mergeCell ref="AO548:AP548"/>
    <mergeCell ref="AO549:AP549"/>
    <mergeCell ref="AO551:AP551"/>
    <mergeCell ref="AO552:AP552"/>
    <mergeCell ref="B542:B543"/>
    <mergeCell ref="R542:S542"/>
    <mergeCell ref="AQ542:AR543"/>
    <mergeCell ref="B545:B546"/>
    <mergeCell ref="R545:S545"/>
    <mergeCell ref="AQ545:AR546"/>
    <mergeCell ref="AO542:AP542"/>
    <mergeCell ref="AO543:AP543"/>
    <mergeCell ref="AO545:AP545"/>
    <mergeCell ref="AO546:AP546"/>
    <mergeCell ref="B536:B537"/>
    <mergeCell ref="R536:S536"/>
    <mergeCell ref="AQ536:AR537"/>
    <mergeCell ref="B539:B540"/>
    <mergeCell ref="R539:S539"/>
    <mergeCell ref="AQ539:AR540"/>
    <mergeCell ref="AO536:AP536"/>
    <mergeCell ref="AO537:AP537"/>
    <mergeCell ref="AO539:AP539"/>
    <mergeCell ref="AO540:AP540"/>
    <mergeCell ref="B530:B531"/>
    <mergeCell ref="R530:S530"/>
    <mergeCell ref="AQ530:AR531"/>
    <mergeCell ref="B533:B534"/>
    <mergeCell ref="R533:S533"/>
    <mergeCell ref="AQ533:AR534"/>
    <mergeCell ref="AO530:AP530"/>
    <mergeCell ref="AO531:AP531"/>
    <mergeCell ref="AO533:AP533"/>
    <mergeCell ref="AO534:AP534"/>
    <mergeCell ref="B524:B525"/>
    <mergeCell ref="R524:S524"/>
    <mergeCell ref="AQ524:AR525"/>
    <mergeCell ref="B527:B528"/>
    <mergeCell ref="R527:S527"/>
    <mergeCell ref="AQ527:AR528"/>
    <mergeCell ref="AO524:AP524"/>
    <mergeCell ref="AO525:AP525"/>
    <mergeCell ref="AO527:AP527"/>
    <mergeCell ref="AO528:AP528"/>
    <mergeCell ref="B518:B519"/>
    <mergeCell ref="R518:S518"/>
    <mergeCell ref="AQ518:AR519"/>
    <mergeCell ref="B521:B522"/>
    <mergeCell ref="R521:S521"/>
    <mergeCell ref="AQ521:AR522"/>
    <mergeCell ref="AO518:AP518"/>
    <mergeCell ref="AO519:AP519"/>
    <mergeCell ref="AO521:AP521"/>
    <mergeCell ref="AO522:AP522"/>
    <mergeCell ref="B512:B513"/>
    <mergeCell ref="R512:S512"/>
    <mergeCell ref="AQ512:AR513"/>
    <mergeCell ref="B515:B516"/>
    <mergeCell ref="R515:S515"/>
    <mergeCell ref="AQ515:AR516"/>
    <mergeCell ref="AO512:AP512"/>
    <mergeCell ref="AO513:AP513"/>
    <mergeCell ref="AO515:AP515"/>
    <mergeCell ref="AO516:AP516"/>
    <mergeCell ref="B506:B507"/>
    <mergeCell ref="R506:S506"/>
    <mergeCell ref="AQ506:AR507"/>
    <mergeCell ref="B509:B510"/>
    <mergeCell ref="R509:S509"/>
    <mergeCell ref="AQ509:AR510"/>
    <mergeCell ref="AO506:AP506"/>
    <mergeCell ref="AO507:AP507"/>
    <mergeCell ref="AO509:AP509"/>
    <mergeCell ref="AO510:AP510"/>
    <mergeCell ref="B500:B501"/>
    <mergeCell ref="R500:S500"/>
    <mergeCell ref="AQ500:AR501"/>
    <mergeCell ref="B503:B504"/>
    <mergeCell ref="R503:S503"/>
    <mergeCell ref="AQ503:AR504"/>
    <mergeCell ref="AO500:AP500"/>
    <mergeCell ref="AO501:AP501"/>
    <mergeCell ref="AO503:AP503"/>
    <mergeCell ref="AO504:AP504"/>
    <mergeCell ref="B494:B495"/>
    <mergeCell ref="R494:S494"/>
    <mergeCell ref="AQ494:AR495"/>
    <mergeCell ref="B497:B498"/>
    <mergeCell ref="R497:S497"/>
    <mergeCell ref="AQ497:AR498"/>
    <mergeCell ref="AO494:AP494"/>
    <mergeCell ref="AO495:AP495"/>
    <mergeCell ref="AO497:AP497"/>
    <mergeCell ref="AO498:AP498"/>
    <mergeCell ref="B488:B489"/>
    <mergeCell ref="R488:S488"/>
    <mergeCell ref="AQ488:AR489"/>
    <mergeCell ref="B491:B492"/>
    <mergeCell ref="R491:S491"/>
    <mergeCell ref="AQ491:AR492"/>
    <mergeCell ref="AO488:AP488"/>
    <mergeCell ref="AO489:AP489"/>
    <mergeCell ref="AO491:AP491"/>
    <mergeCell ref="AO492:AP492"/>
    <mergeCell ref="B482:B483"/>
    <mergeCell ref="R482:S482"/>
    <mergeCell ref="AQ482:AR483"/>
    <mergeCell ref="B485:B486"/>
    <mergeCell ref="R485:S485"/>
    <mergeCell ref="AQ485:AR486"/>
    <mergeCell ref="AO482:AP482"/>
    <mergeCell ref="AO483:AP483"/>
    <mergeCell ref="AO485:AP485"/>
    <mergeCell ref="AO486:AP486"/>
    <mergeCell ref="B476:B477"/>
    <mergeCell ref="R476:S476"/>
    <mergeCell ref="AQ476:AR477"/>
    <mergeCell ref="B479:B480"/>
    <mergeCell ref="R479:S479"/>
    <mergeCell ref="AQ479:AR480"/>
    <mergeCell ref="AO476:AP476"/>
    <mergeCell ref="AO477:AP477"/>
    <mergeCell ref="AO479:AP479"/>
    <mergeCell ref="AO480:AP480"/>
    <mergeCell ref="B470:B471"/>
    <mergeCell ref="R470:S470"/>
    <mergeCell ref="AQ470:AR471"/>
    <mergeCell ref="B473:B474"/>
    <mergeCell ref="R473:S473"/>
    <mergeCell ref="AQ473:AR474"/>
    <mergeCell ref="AO470:AP470"/>
    <mergeCell ref="AO471:AP471"/>
    <mergeCell ref="AO473:AP473"/>
    <mergeCell ref="AO474:AP474"/>
    <mergeCell ref="B464:B465"/>
    <mergeCell ref="R464:S464"/>
    <mergeCell ref="AQ464:AR465"/>
    <mergeCell ref="B467:B468"/>
    <mergeCell ref="R467:S467"/>
    <mergeCell ref="AQ467:AR468"/>
    <mergeCell ref="AO464:AP464"/>
    <mergeCell ref="AO465:AP465"/>
    <mergeCell ref="AO467:AP467"/>
    <mergeCell ref="AO468:AP468"/>
    <mergeCell ref="B458:B459"/>
    <mergeCell ref="R458:S458"/>
    <mergeCell ref="AQ458:AR459"/>
    <mergeCell ref="B461:B462"/>
    <mergeCell ref="R461:S461"/>
    <mergeCell ref="AQ461:AR462"/>
    <mergeCell ref="AO458:AP458"/>
    <mergeCell ref="AO459:AP459"/>
    <mergeCell ref="AO461:AP461"/>
    <mergeCell ref="AO462:AP462"/>
    <mergeCell ref="B452:B453"/>
    <mergeCell ref="R452:S452"/>
    <mergeCell ref="AQ452:AR453"/>
    <mergeCell ref="B455:B456"/>
    <mergeCell ref="R455:S455"/>
    <mergeCell ref="AQ455:AR456"/>
    <mergeCell ref="AO452:AP452"/>
    <mergeCell ref="AO453:AP453"/>
    <mergeCell ref="AO455:AP455"/>
    <mergeCell ref="AO456:AP456"/>
    <mergeCell ref="B446:B447"/>
    <mergeCell ref="R446:S446"/>
    <mergeCell ref="AQ446:AR447"/>
    <mergeCell ref="B449:B450"/>
    <mergeCell ref="R449:S449"/>
    <mergeCell ref="AQ449:AR450"/>
    <mergeCell ref="AO446:AP446"/>
    <mergeCell ref="AO447:AP447"/>
    <mergeCell ref="AO449:AP449"/>
    <mergeCell ref="AO450:AP450"/>
    <mergeCell ref="B440:B441"/>
    <mergeCell ref="R440:S440"/>
    <mergeCell ref="AQ440:AR441"/>
    <mergeCell ref="B443:B444"/>
    <mergeCell ref="R443:S443"/>
    <mergeCell ref="AQ443:AR444"/>
    <mergeCell ref="AO440:AP440"/>
    <mergeCell ref="AO441:AP441"/>
    <mergeCell ref="AO443:AP443"/>
    <mergeCell ref="AO444:AP444"/>
    <mergeCell ref="B434:B435"/>
    <mergeCell ref="R434:S434"/>
    <mergeCell ref="AQ434:AR435"/>
    <mergeCell ref="B437:B438"/>
    <mergeCell ref="R437:S437"/>
    <mergeCell ref="AQ437:AR438"/>
    <mergeCell ref="AO434:AP434"/>
    <mergeCell ref="AO435:AP435"/>
    <mergeCell ref="AO437:AP437"/>
    <mergeCell ref="AO438:AP438"/>
    <mergeCell ref="B428:B429"/>
    <mergeCell ref="R428:S428"/>
    <mergeCell ref="AQ428:AR429"/>
    <mergeCell ref="B431:B432"/>
    <mergeCell ref="R431:S431"/>
    <mergeCell ref="AQ431:AR432"/>
    <mergeCell ref="AO428:AP428"/>
    <mergeCell ref="AO429:AP429"/>
    <mergeCell ref="AO431:AP431"/>
    <mergeCell ref="AO432:AP432"/>
    <mergeCell ref="B422:B423"/>
    <mergeCell ref="R422:S422"/>
    <mergeCell ref="AQ422:AR423"/>
    <mergeCell ref="B425:B426"/>
    <mergeCell ref="R425:S425"/>
    <mergeCell ref="AQ425:AR426"/>
    <mergeCell ref="AO422:AP422"/>
    <mergeCell ref="AO423:AP423"/>
    <mergeCell ref="AO425:AP425"/>
    <mergeCell ref="AO426:AP426"/>
    <mergeCell ref="B416:B417"/>
    <mergeCell ref="R416:S416"/>
    <mergeCell ref="AQ416:AR417"/>
    <mergeCell ref="B419:B420"/>
    <mergeCell ref="R419:S419"/>
    <mergeCell ref="AQ419:AR420"/>
    <mergeCell ref="AO416:AP416"/>
    <mergeCell ref="AO417:AP417"/>
    <mergeCell ref="AO419:AP419"/>
    <mergeCell ref="AO420:AP420"/>
    <mergeCell ref="B410:B411"/>
    <mergeCell ref="R410:S410"/>
    <mergeCell ref="AQ410:AR411"/>
    <mergeCell ref="B413:B414"/>
    <mergeCell ref="R413:S413"/>
    <mergeCell ref="AQ413:AR414"/>
    <mergeCell ref="AO410:AP410"/>
    <mergeCell ref="AO411:AP411"/>
    <mergeCell ref="AO413:AP413"/>
    <mergeCell ref="AO414:AP414"/>
    <mergeCell ref="B404:B405"/>
    <mergeCell ref="R404:S404"/>
    <mergeCell ref="AQ404:AR405"/>
    <mergeCell ref="B407:B408"/>
    <mergeCell ref="R407:S407"/>
    <mergeCell ref="AQ407:AR408"/>
    <mergeCell ref="AO404:AP404"/>
    <mergeCell ref="AO405:AP405"/>
    <mergeCell ref="AO407:AP407"/>
    <mergeCell ref="AO408:AP408"/>
    <mergeCell ref="B398:B399"/>
    <mergeCell ref="R398:S398"/>
    <mergeCell ref="AQ398:AR399"/>
    <mergeCell ref="B401:B402"/>
    <mergeCell ref="R401:S401"/>
    <mergeCell ref="AQ401:AR402"/>
    <mergeCell ref="AO398:AP398"/>
    <mergeCell ref="AO399:AP399"/>
    <mergeCell ref="AO401:AP401"/>
    <mergeCell ref="AO402:AP402"/>
    <mergeCell ref="B392:B393"/>
    <mergeCell ref="R392:S392"/>
    <mergeCell ref="AQ392:AR393"/>
    <mergeCell ref="B395:B396"/>
    <mergeCell ref="R395:S395"/>
    <mergeCell ref="AQ395:AR396"/>
    <mergeCell ref="AO392:AP392"/>
    <mergeCell ref="AO393:AP393"/>
    <mergeCell ref="AO395:AP395"/>
    <mergeCell ref="AO396:AP396"/>
    <mergeCell ref="B386:B387"/>
    <mergeCell ref="R386:S386"/>
    <mergeCell ref="AQ386:AR387"/>
    <mergeCell ref="B389:B390"/>
    <mergeCell ref="R389:S389"/>
    <mergeCell ref="AQ389:AR390"/>
    <mergeCell ref="AO386:AP386"/>
    <mergeCell ref="AO387:AP387"/>
    <mergeCell ref="AO389:AP389"/>
    <mergeCell ref="AO390:AP390"/>
    <mergeCell ref="B380:B381"/>
    <mergeCell ref="R380:S380"/>
    <mergeCell ref="AQ380:AR381"/>
    <mergeCell ref="B383:B384"/>
    <mergeCell ref="R383:S383"/>
    <mergeCell ref="AQ383:AR384"/>
    <mergeCell ref="AO380:AP380"/>
    <mergeCell ref="AO381:AP381"/>
    <mergeCell ref="AO383:AP383"/>
    <mergeCell ref="AO384:AP384"/>
    <mergeCell ref="B374:B375"/>
    <mergeCell ref="R374:S374"/>
    <mergeCell ref="AQ374:AR375"/>
    <mergeCell ref="B377:B378"/>
    <mergeCell ref="R377:S377"/>
    <mergeCell ref="AQ377:AR378"/>
    <mergeCell ref="AO374:AP374"/>
    <mergeCell ref="AO375:AP375"/>
    <mergeCell ref="AO377:AP377"/>
    <mergeCell ref="AO378:AP378"/>
    <mergeCell ref="B368:B369"/>
    <mergeCell ref="R368:S368"/>
    <mergeCell ref="AQ368:AR369"/>
    <mergeCell ref="B371:B372"/>
    <mergeCell ref="R371:S371"/>
    <mergeCell ref="AQ371:AR372"/>
    <mergeCell ref="AO368:AP368"/>
    <mergeCell ref="AO369:AP369"/>
    <mergeCell ref="AO371:AP371"/>
    <mergeCell ref="AO372:AP372"/>
    <mergeCell ref="B362:B363"/>
    <mergeCell ref="R362:S362"/>
    <mergeCell ref="AQ362:AR363"/>
    <mergeCell ref="B365:B366"/>
    <mergeCell ref="R365:S365"/>
    <mergeCell ref="AQ365:AR366"/>
    <mergeCell ref="AO362:AP362"/>
    <mergeCell ref="AO363:AP363"/>
    <mergeCell ref="AO365:AP365"/>
    <mergeCell ref="AO366:AP366"/>
    <mergeCell ref="B356:B357"/>
    <mergeCell ref="R356:S356"/>
    <mergeCell ref="AQ356:AR357"/>
    <mergeCell ref="B359:B360"/>
    <mergeCell ref="R359:S359"/>
    <mergeCell ref="AQ359:AR360"/>
    <mergeCell ref="AO356:AP356"/>
    <mergeCell ref="AO357:AP357"/>
    <mergeCell ref="AO359:AP359"/>
    <mergeCell ref="AO360:AP360"/>
    <mergeCell ref="B350:B351"/>
    <mergeCell ref="R350:S350"/>
    <mergeCell ref="AQ350:AR351"/>
    <mergeCell ref="B353:B354"/>
    <mergeCell ref="R353:S353"/>
    <mergeCell ref="AQ353:AR354"/>
    <mergeCell ref="AO350:AP350"/>
    <mergeCell ref="AO351:AP351"/>
    <mergeCell ref="AO353:AP353"/>
    <mergeCell ref="AO354:AP354"/>
    <mergeCell ref="B344:B345"/>
    <mergeCell ref="R344:S344"/>
    <mergeCell ref="AQ344:AR345"/>
    <mergeCell ref="B347:B348"/>
    <mergeCell ref="R347:S347"/>
    <mergeCell ref="AQ347:AR348"/>
    <mergeCell ref="AO344:AP344"/>
    <mergeCell ref="AO345:AP345"/>
    <mergeCell ref="AO347:AP347"/>
    <mergeCell ref="AO348:AP348"/>
    <mergeCell ref="B338:B339"/>
    <mergeCell ref="R338:S338"/>
    <mergeCell ref="AQ338:AR339"/>
    <mergeCell ref="B341:B342"/>
    <mergeCell ref="R341:S341"/>
    <mergeCell ref="AQ341:AR342"/>
    <mergeCell ref="AO338:AP338"/>
    <mergeCell ref="AO339:AP339"/>
    <mergeCell ref="AO341:AP341"/>
    <mergeCell ref="AO342:AP342"/>
    <mergeCell ref="B332:B333"/>
    <mergeCell ref="R332:S332"/>
    <mergeCell ref="AQ332:AR333"/>
    <mergeCell ref="B335:B336"/>
    <mergeCell ref="R335:S335"/>
    <mergeCell ref="AQ335:AR336"/>
    <mergeCell ref="AO332:AP332"/>
    <mergeCell ref="AO333:AP333"/>
    <mergeCell ref="AO335:AP335"/>
    <mergeCell ref="AO336:AP336"/>
    <mergeCell ref="B326:B327"/>
    <mergeCell ref="R326:S326"/>
    <mergeCell ref="AQ326:AR327"/>
    <mergeCell ref="B329:B330"/>
    <mergeCell ref="R329:S329"/>
    <mergeCell ref="AQ329:AR330"/>
    <mergeCell ref="AO326:AP326"/>
    <mergeCell ref="AO327:AP327"/>
    <mergeCell ref="AO329:AP329"/>
    <mergeCell ref="AO330:AP330"/>
    <mergeCell ref="B320:B321"/>
    <mergeCell ref="R320:S320"/>
    <mergeCell ref="AQ320:AR321"/>
    <mergeCell ref="B323:B324"/>
    <mergeCell ref="R323:S323"/>
    <mergeCell ref="AQ323:AR324"/>
    <mergeCell ref="AO320:AP320"/>
    <mergeCell ref="AO321:AP321"/>
    <mergeCell ref="AO323:AP323"/>
    <mergeCell ref="AO324:AP324"/>
    <mergeCell ref="B314:B315"/>
    <mergeCell ref="R314:S314"/>
    <mergeCell ref="AQ314:AR315"/>
    <mergeCell ref="B317:B318"/>
    <mergeCell ref="R317:S317"/>
    <mergeCell ref="AQ317:AR318"/>
    <mergeCell ref="AO314:AP314"/>
    <mergeCell ref="AO315:AP315"/>
    <mergeCell ref="AO317:AP317"/>
    <mergeCell ref="AO318:AP318"/>
    <mergeCell ref="B308:B309"/>
    <mergeCell ref="R308:S308"/>
    <mergeCell ref="AQ308:AR309"/>
    <mergeCell ref="B311:B312"/>
    <mergeCell ref="R311:S311"/>
    <mergeCell ref="AQ311:AR312"/>
    <mergeCell ref="AO308:AP308"/>
    <mergeCell ref="AO309:AP309"/>
    <mergeCell ref="AO311:AP311"/>
    <mergeCell ref="AO312:AP312"/>
    <mergeCell ref="B302:B303"/>
    <mergeCell ref="R302:S302"/>
    <mergeCell ref="AQ302:AR303"/>
    <mergeCell ref="B305:B306"/>
    <mergeCell ref="R305:S305"/>
    <mergeCell ref="AQ305:AR306"/>
    <mergeCell ref="AO302:AP302"/>
    <mergeCell ref="AO303:AP303"/>
    <mergeCell ref="AO305:AP305"/>
    <mergeCell ref="AO306:AP306"/>
    <mergeCell ref="B296:B297"/>
    <mergeCell ref="R296:S296"/>
    <mergeCell ref="AQ296:AR297"/>
    <mergeCell ref="B299:B300"/>
    <mergeCell ref="R299:S299"/>
    <mergeCell ref="AQ299:AR300"/>
    <mergeCell ref="AO296:AP296"/>
    <mergeCell ref="AO297:AP297"/>
    <mergeCell ref="AO299:AP299"/>
    <mergeCell ref="AO300:AP300"/>
    <mergeCell ref="B290:B291"/>
    <mergeCell ref="R290:S290"/>
    <mergeCell ref="AQ290:AR291"/>
    <mergeCell ref="B293:B294"/>
    <mergeCell ref="R293:S293"/>
    <mergeCell ref="AQ293:AR294"/>
    <mergeCell ref="AO290:AP290"/>
    <mergeCell ref="AO291:AP291"/>
    <mergeCell ref="AO293:AP293"/>
    <mergeCell ref="AO294:AP294"/>
    <mergeCell ref="B284:B285"/>
    <mergeCell ref="R284:S284"/>
    <mergeCell ref="AQ284:AR285"/>
    <mergeCell ref="B287:B288"/>
    <mergeCell ref="R287:S287"/>
    <mergeCell ref="AQ287:AR288"/>
    <mergeCell ref="AO284:AP284"/>
    <mergeCell ref="AO285:AP285"/>
    <mergeCell ref="AO287:AP287"/>
    <mergeCell ref="AO288:AP288"/>
    <mergeCell ref="B278:B279"/>
    <mergeCell ref="R278:S278"/>
    <mergeCell ref="AQ278:AR279"/>
    <mergeCell ref="B281:B282"/>
    <mergeCell ref="R281:S281"/>
    <mergeCell ref="AQ281:AR282"/>
    <mergeCell ref="AO278:AP278"/>
    <mergeCell ref="AO279:AP279"/>
    <mergeCell ref="AO281:AP281"/>
    <mergeCell ref="AO282:AP282"/>
    <mergeCell ref="B272:B273"/>
    <mergeCell ref="R272:S272"/>
    <mergeCell ref="AQ272:AR273"/>
    <mergeCell ref="B275:B276"/>
    <mergeCell ref="R275:S275"/>
    <mergeCell ref="AQ275:AR276"/>
    <mergeCell ref="AO272:AP272"/>
    <mergeCell ref="AO273:AP273"/>
    <mergeCell ref="AO275:AP275"/>
    <mergeCell ref="AO276:AP276"/>
    <mergeCell ref="B266:B267"/>
    <mergeCell ref="R266:S266"/>
    <mergeCell ref="AQ266:AR267"/>
    <mergeCell ref="B269:B270"/>
    <mergeCell ref="R269:S269"/>
    <mergeCell ref="AQ269:AR270"/>
    <mergeCell ref="AO266:AP266"/>
    <mergeCell ref="AO267:AP267"/>
    <mergeCell ref="AO269:AP269"/>
    <mergeCell ref="AO270:AP270"/>
    <mergeCell ref="B260:B261"/>
    <mergeCell ref="R260:S260"/>
    <mergeCell ref="AQ260:AR261"/>
    <mergeCell ref="B263:B264"/>
    <mergeCell ref="R263:S263"/>
    <mergeCell ref="AQ263:AR264"/>
    <mergeCell ref="AO260:AP260"/>
    <mergeCell ref="AO261:AP261"/>
    <mergeCell ref="AO263:AP263"/>
    <mergeCell ref="AO264:AP264"/>
    <mergeCell ref="B254:B255"/>
    <mergeCell ref="R254:S254"/>
    <mergeCell ref="AQ254:AR255"/>
    <mergeCell ref="B257:B258"/>
    <mergeCell ref="R257:S257"/>
    <mergeCell ref="AQ257:AR258"/>
    <mergeCell ref="AO254:AP254"/>
    <mergeCell ref="AO255:AP255"/>
    <mergeCell ref="AO257:AP257"/>
    <mergeCell ref="AO258:AP258"/>
    <mergeCell ref="B248:B249"/>
    <mergeCell ref="R248:S248"/>
    <mergeCell ref="AQ248:AR249"/>
    <mergeCell ref="B251:B252"/>
    <mergeCell ref="R251:S251"/>
    <mergeCell ref="AQ251:AR252"/>
    <mergeCell ref="AO248:AP248"/>
    <mergeCell ref="AO249:AP249"/>
    <mergeCell ref="AO251:AP251"/>
    <mergeCell ref="AO252:AP252"/>
    <mergeCell ref="B242:B243"/>
    <mergeCell ref="R242:S242"/>
    <mergeCell ref="AQ242:AR243"/>
    <mergeCell ref="B245:B246"/>
    <mergeCell ref="R245:S245"/>
    <mergeCell ref="AQ245:AR246"/>
    <mergeCell ref="AO242:AP242"/>
    <mergeCell ref="AO243:AP243"/>
    <mergeCell ref="AO245:AP245"/>
    <mergeCell ref="AO246:AP246"/>
    <mergeCell ref="B236:B237"/>
    <mergeCell ref="R236:S236"/>
    <mergeCell ref="AQ236:AR237"/>
    <mergeCell ref="B239:B240"/>
    <mergeCell ref="R239:S239"/>
    <mergeCell ref="AQ239:AR240"/>
    <mergeCell ref="AO236:AP236"/>
    <mergeCell ref="AO237:AP237"/>
    <mergeCell ref="AO239:AP239"/>
    <mergeCell ref="AO240:AP240"/>
    <mergeCell ref="B230:B231"/>
    <mergeCell ref="R230:S230"/>
    <mergeCell ref="AQ230:AR231"/>
    <mergeCell ref="B233:B234"/>
    <mergeCell ref="R233:S233"/>
    <mergeCell ref="AQ233:AR234"/>
    <mergeCell ref="AO230:AP230"/>
    <mergeCell ref="AO231:AP231"/>
    <mergeCell ref="AO233:AP233"/>
    <mergeCell ref="AO234:AP234"/>
    <mergeCell ref="B224:B225"/>
    <mergeCell ref="R224:S224"/>
    <mergeCell ref="AQ224:AR225"/>
    <mergeCell ref="B227:B228"/>
    <mergeCell ref="R227:S227"/>
    <mergeCell ref="AQ227:AR228"/>
    <mergeCell ref="AO224:AP224"/>
    <mergeCell ref="AO225:AP225"/>
    <mergeCell ref="AO227:AP227"/>
    <mergeCell ref="AO228:AP228"/>
    <mergeCell ref="B218:B219"/>
    <mergeCell ref="R218:S218"/>
    <mergeCell ref="AQ218:AR219"/>
    <mergeCell ref="B221:B222"/>
    <mergeCell ref="R221:S221"/>
    <mergeCell ref="AQ221:AR222"/>
    <mergeCell ref="AO218:AP218"/>
    <mergeCell ref="AO219:AP219"/>
    <mergeCell ref="AO221:AP221"/>
    <mergeCell ref="AO222:AP222"/>
    <mergeCell ref="B212:B213"/>
    <mergeCell ref="R212:S212"/>
    <mergeCell ref="AQ212:AR213"/>
    <mergeCell ref="B215:B216"/>
    <mergeCell ref="R215:S215"/>
    <mergeCell ref="AQ215:AR216"/>
    <mergeCell ref="AO212:AP212"/>
    <mergeCell ref="AO213:AP213"/>
    <mergeCell ref="AO215:AP215"/>
    <mergeCell ref="AO216:AP216"/>
    <mergeCell ref="B206:B207"/>
    <mergeCell ref="R206:S206"/>
    <mergeCell ref="AQ206:AR207"/>
    <mergeCell ref="B209:B210"/>
    <mergeCell ref="R209:S209"/>
    <mergeCell ref="AQ209:AR210"/>
    <mergeCell ref="AO206:AP206"/>
    <mergeCell ref="AO207:AP207"/>
    <mergeCell ref="AO209:AP209"/>
    <mergeCell ref="AO210:AP210"/>
    <mergeCell ref="B200:B201"/>
    <mergeCell ref="R200:S200"/>
    <mergeCell ref="AQ200:AR201"/>
    <mergeCell ref="B203:B204"/>
    <mergeCell ref="R203:S203"/>
    <mergeCell ref="AQ203:AR204"/>
    <mergeCell ref="AO200:AP200"/>
    <mergeCell ref="AO201:AP201"/>
    <mergeCell ref="AO203:AP203"/>
    <mergeCell ref="AO204:AP204"/>
    <mergeCell ref="B194:B195"/>
    <mergeCell ref="R194:S194"/>
    <mergeCell ref="AQ194:AR195"/>
    <mergeCell ref="B197:B198"/>
    <mergeCell ref="R197:S197"/>
    <mergeCell ref="AQ197:AR198"/>
    <mergeCell ref="AO194:AP194"/>
    <mergeCell ref="AO195:AP195"/>
    <mergeCell ref="AO197:AP197"/>
    <mergeCell ref="AO198:AP198"/>
    <mergeCell ref="B188:B189"/>
    <mergeCell ref="R188:S188"/>
    <mergeCell ref="AQ188:AR189"/>
    <mergeCell ref="B191:B192"/>
    <mergeCell ref="R191:S191"/>
    <mergeCell ref="AQ191:AR192"/>
    <mergeCell ref="AO188:AP188"/>
    <mergeCell ref="AO189:AP189"/>
    <mergeCell ref="AO191:AP191"/>
    <mergeCell ref="AO192:AP192"/>
    <mergeCell ref="B182:B183"/>
    <mergeCell ref="R182:S182"/>
    <mergeCell ref="AQ182:AR183"/>
    <mergeCell ref="B185:B186"/>
    <mergeCell ref="R185:S185"/>
    <mergeCell ref="AQ185:AR186"/>
    <mergeCell ref="AO182:AP182"/>
    <mergeCell ref="AO183:AP183"/>
    <mergeCell ref="AO185:AP185"/>
    <mergeCell ref="AO186:AP186"/>
    <mergeCell ref="B176:B177"/>
    <mergeCell ref="R176:S176"/>
    <mergeCell ref="AQ176:AR177"/>
    <mergeCell ref="B179:B180"/>
    <mergeCell ref="R179:S179"/>
    <mergeCell ref="AQ179:AR180"/>
    <mergeCell ref="AO176:AP176"/>
    <mergeCell ref="AO177:AP177"/>
    <mergeCell ref="AO179:AP179"/>
    <mergeCell ref="AO180:AP180"/>
    <mergeCell ref="B170:B171"/>
    <mergeCell ref="R170:S170"/>
    <mergeCell ref="AQ170:AR171"/>
    <mergeCell ref="B173:B174"/>
    <mergeCell ref="R173:S173"/>
    <mergeCell ref="AQ173:AR174"/>
    <mergeCell ref="AO170:AP170"/>
    <mergeCell ref="AO171:AP171"/>
    <mergeCell ref="AO173:AP173"/>
    <mergeCell ref="AO174:AP174"/>
    <mergeCell ref="B164:B165"/>
    <mergeCell ref="R164:S164"/>
    <mergeCell ref="AQ164:AR165"/>
    <mergeCell ref="B167:B168"/>
    <mergeCell ref="R167:S167"/>
    <mergeCell ref="AQ167:AR168"/>
    <mergeCell ref="AO164:AP164"/>
    <mergeCell ref="AO165:AP165"/>
    <mergeCell ref="AO167:AP167"/>
    <mergeCell ref="AO168:AP168"/>
    <mergeCell ref="B158:B159"/>
    <mergeCell ref="R158:S158"/>
    <mergeCell ref="AQ158:AR159"/>
    <mergeCell ref="B161:B162"/>
    <mergeCell ref="R161:S161"/>
    <mergeCell ref="AQ161:AR162"/>
    <mergeCell ref="AO158:AP158"/>
    <mergeCell ref="AO159:AP159"/>
    <mergeCell ref="AO161:AP161"/>
    <mergeCell ref="AO162:AP162"/>
    <mergeCell ref="B152:B153"/>
    <mergeCell ref="R152:S152"/>
    <mergeCell ref="AQ152:AR153"/>
    <mergeCell ref="B155:B156"/>
    <mergeCell ref="R155:S155"/>
    <mergeCell ref="AQ155:AR156"/>
    <mergeCell ref="AO152:AP152"/>
    <mergeCell ref="AO153:AP153"/>
    <mergeCell ref="AO155:AP155"/>
    <mergeCell ref="AO156:AP156"/>
    <mergeCell ref="B146:B147"/>
    <mergeCell ref="R146:S146"/>
    <mergeCell ref="AQ146:AR147"/>
    <mergeCell ref="B149:B150"/>
    <mergeCell ref="R149:S149"/>
    <mergeCell ref="AQ149:AR150"/>
    <mergeCell ref="AO146:AP146"/>
    <mergeCell ref="AO147:AP147"/>
    <mergeCell ref="AO149:AP149"/>
    <mergeCell ref="AO150:AP150"/>
    <mergeCell ref="B140:B141"/>
    <mergeCell ref="R140:S140"/>
    <mergeCell ref="AQ140:AR141"/>
    <mergeCell ref="B143:B144"/>
    <mergeCell ref="R143:S143"/>
    <mergeCell ref="AQ143:AR144"/>
    <mergeCell ref="AO140:AP140"/>
    <mergeCell ref="AO141:AP141"/>
    <mergeCell ref="AO143:AP143"/>
    <mergeCell ref="AO144:AP144"/>
    <mergeCell ref="B134:B135"/>
    <mergeCell ref="R134:S134"/>
    <mergeCell ref="AQ134:AR135"/>
    <mergeCell ref="B137:B138"/>
    <mergeCell ref="R137:S137"/>
    <mergeCell ref="AQ137:AR138"/>
    <mergeCell ref="AO134:AP134"/>
    <mergeCell ref="AO135:AP135"/>
    <mergeCell ref="AO137:AP137"/>
    <mergeCell ref="AO138:AP138"/>
    <mergeCell ref="B128:B129"/>
    <mergeCell ref="R128:S128"/>
    <mergeCell ref="AQ128:AR129"/>
    <mergeCell ref="B131:B132"/>
    <mergeCell ref="R131:S131"/>
    <mergeCell ref="AQ131:AR132"/>
    <mergeCell ref="AO128:AP128"/>
    <mergeCell ref="AO129:AP129"/>
    <mergeCell ref="AO131:AP131"/>
    <mergeCell ref="AO132:AP132"/>
    <mergeCell ref="B122:B123"/>
    <mergeCell ref="R122:S122"/>
    <mergeCell ref="AQ122:AR123"/>
    <mergeCell ref="B125:B126"/>
    <mergeCell ref="R125:S125"/>
    <mergeCell ref="AQ125:AR126"/>
    <mergeCell ref="AO122:AP122"/>
    <mergeCell ref="AO123:AP123"/>
    <mergeCell ref="AO125:AP125"/>
    <mergeCell ref="AO126:AP126"/>
    <mergeCell ref="B116:B117"/>
    <mergeCell ref="R116:S116"/>
    <mergeCell ref="AQ116:AR117"/>
    <mergeCell ref="B119:B120"/>
    <mergeCell ref="R119:S119"/>
    <mergeCell ref="AQ119:AR120"/>
    <mergeCell ref="AO116:AP116"/>
    <mergeCell ref="AO117:AP117"/>
    <mergeCell ref="AO119:AP119"/>
    <mergeCell ref="AO120:AP120"/>
    <mergeCell ref="B110:B111"/>
    <mergeCell ref="R110:S110"/>
    <mergeCell ref="AQ110:AR111"/>
    <mergeCell ref="B113:B114"/>
    <mergeCell ref="R113:S113"/>
    <mergeCell ref="AQ113:AR114"/>
    <mergeCell ref="AO110:AP110"/>
    <mergeCell ref="AO111:AP111"/>
    <mergeCell ref="AO113:AP113"/>
    <mergeCell ref="AO114:AP114"/>
    <mergeCell ref="B104:B105"/>
    <mergeCell ref="R104:S104"/>
    <mergeCell ref="AQ104:AR105"/>
    <mergeCell ref="B107:B108"/>
    <mergeCell ref="R107:S107"/>
    <mergeCell ref="AQ107:AR108"/>
    <mergeCell ref="AO104:AP104"/>
    <mergeCell ref="AO105:AP105"/>
    <mergeCell ref="AO107:AP107"/>
    <mergeCell ref="AO108:AP108"/>
    <mergeCell ref="B98:B99"/>
    <mergeCell ref="R98:S98"/>
    <mergeCell ref="AQ98:AR99"/>
    <mergeCell ref="B101:B102"/>
    <mergeCell ref="R101:S101"/>
    <mergeCell ref="AQ101:AR102"/>
    <mergeCell ref="AO98:AP98"/>
    <mergeCell ref="AO99:AP99"/>
    <mergeCell ref="AO101:AP101"/>
    <mergeCell ref="AO102:AP102"/>
    <mergeCell ref="B92:B93"/>
    <mergeCell ref="R92:S92"/>
    <mergeCell ref="AQ92:AR93"/>
    <mergeCell ref="B95:B96"/>
    <mergeCell ref="R95:S95"/>
    <mergeCell ref="AQ95:AR96"/>
    <mergeCell ref="AO92:AP92"/>
    <mergeCell ref="AO93:AP93"/>
    <mergeCell ref="AO95:AP95"/>
    <mergeCell ref="AO96:AP96"/>
    <mergeCell ref="B86:B87"/>
    <mergeCell ref="R86:S86"/>
    <mergeCell ref="AQ86:AR87"/>
    <mergeCell ref="B89:B90"/>
    <mergeCell ref="R89:S89"/>
    <mergeCell ref="AQ89:AR90"/>
    <mergeCell ref="AO86:AP86"/>
    <mergeCell ref="AO87:AP87"/>
    <mergeCell ref="AO89:AP89"/>
    <mergeCell ref="AO90:AP90"/>
    <mergeCell ref="B80:B81"/>
    <mergeCell ref="R80:S80"/>
    <mergeCell ref="AQ80:AR81"/>
    <mergeCell ref="B83:B84"/>
    <mergeCell ref="R83:S83"/>
    <mergeCell ref="AQ83:AR84"/>
    <mergeCell ref="AO80:AP80"/>
    <mergeCell ref="AO81:AP81"/>
    <mergeCell ref="AO83:AP83"/>
    <mergeCell ref="AO84:AP84"/>
    <mergeCell ref="B74:B75"/>
    <mergeCell ref="R74:S74"/>
    <mergeCell ref="AQ74:AR75"/>
    <mergeCell ref="B77:B78"/>
    <mergeCell ref="R77:S77"/>
    <mergeCell ref="AQ77:AR78"/>
    <mergeCell ref="AO74:AP74"/>
    <mergeCell ref="AO75:AP75"/>
    <mergeCell ref="AO77:AP77"/>
    <mergeCell ref="AO78:AP78"/>
    <mergeCell ref="B68:B69"/>
    <mergeCell ref="R68:S68"/>
    <mergeCell ref="AQ68:AR69"/>
    <mergeCell ref="B71:B72"/>
    <mergeCell ref="R71:S71"/>
    <mergeCell ref="AQ71:AR72"/>
    <mergeCell ref="AO68:AP68"/>
    <mergeCell ref="AO69:AP69"/>
    <mergeCell ref="AO71:AP71"/>
    <mergeCell ref="AO72:AP72"/>
    <mergeCell ref="B62:B63"/>
    <mergeCell ref="R62:S62"/>
    <mergeCell ref="AQ62:AR63"/>
    <mergeCell ref="B65:B66"/>
    <mergeCell ref="R65:S65"/>
    <mergeCell ref="AQ65:AR66"/>
    <mergeCell ref="AO62:AP62"/>
    <mergeCell ref="AO63:AP63"/>
    <mergeCell ref="AO65:AP65"/>
    <mergeCell ref="AO66:AP66"/>
    <mergeCell ref="B56:B57"/>
    <mergeCell ref="R56:S56"/>
    <mergeCell ref="AQ56:AR57"/>
    <mergeCell ref="B59:B60"/>
    <mergeCell ref="R59:S59"/>
    <mergeCell ref="AQ59:AR60"/>
    <mergeCell ref="AO56:AP56"/>
    <mergeCell ref="AO57:AP57"/>
    <mergeCell ref="AO59:AP59"/>
    <mergeCell ref="AO60:AP60"/>
    <mergeCell ref="B50:B51"/>
    <mergeCell ref="R50:S50"/>
    <mergeCell ref="AQ50:AR51"/>
    <mergeCell ref="B53:B54"/>
    <mergeCell ref="R53:S53"/>
    <mergeCell ref="AQ53:AR54"/>
    <mergeCell ref="AO51:AP51"/>
    <mergeCell ref="AO53:AP53"/>
    <mergeCell ref="AO54:AP54"/>
    <mergeCell ref="AO50:AP50"/>
    <mergeCell ref="B44:B45"/>
    <mergeCell ref="R44:S44"/>
    <mergeCell ref="AQ44:AR45"/>
    <mergeCell ref="B47:B48"/>
    <mergeCell ref="R47:S47"/>
    <mergeCell ref="AQ47:AR48"/>
    <mergeCell ref="B41:B42"/>
    <mergeCell ref="R41:S41"/>
    <mergeCell ref="AQ41:AR42"/>
    <mergeCell ref="B32:B33"/>
    <mergeCell ref="R32:S32"/>
    <mergeCell ref="AQ32:AR33"/>
    <mergeCell ref="AO36:AP36"/>
    <mergeCell ref="AO38:AP38"/>
    <mergeCell ref="AO39:AP39"/>
    <mergeCell ref="AO41:AP41"/>
    <mergeCell ref="B35:B36"/>
    <mergeCell ref="R35:S35"/>
    <mergeCell ref="AQ35:AR36"/>
    <mergeCell ref="B38:B39"/>
    <mergeCell ref="R38:S38"/>
    <mergeCell ref="AQ38:AR39"/>
    <mergeCell ref="AO45:AP45"/>
    <mergeCell ref="AO47:AP47"/>
    <mergeCell ref="AO48:AP48"/>
    <mergeCell ref="AQ29:AR30"/>
    <mergeCell ref="AN25:AR26"/>
    <mergeCell ref="AJ25:AM26"/>
    <mergeCell ref="AQ27:AR27"/>
    <mergeCell ref="C28:F28"/>
    <mergeCell ref="B29:B30"/>
    <mergeCell ref="H28:K28"/>
    <mergeCell ref="M28:P28"/>
    <mergeCell ref="R29:S29"/>
    <mergeCell ref="U28:X28"/>
    <mergeCell ref="Z28:AC28"/>
    <mergeCell ref="AE28:AH28"/>
    <mergeCell ref="C18:D19"/>
    <mergeCell ref="C14:D15"/>
    <mergeCell ref="C10:D11"/>
    <mergeCell ref="C6:D7"/>
    <mergeCell ref="V6:W7"/>
    <mergeCell ref="R11:U11"/>
    <mergeCell ref="W11:Z11"/>
    <mergeCell ref="R6:T7"/>
  </mergeCells>
  <conditionalFormatting sqref="AJ9:AK18 R11:AI20 R19:AK20">
    <cfRule type="expression" dxfId="5" priority="3">
      <formula>$V$6="No"</formula>
    </cfRule>
  </conditionalFormatting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C87F-C895-44EB-9F9D-DB736FB3D96C}">
  <dimension ref="C2:AG24"/>
  <sheetViews>
    <sheetView showGridLines="0" showRowColHeaders="0" zoomScaleNormal="100" workbookViewId="0">
      <selection activeCell="AC16" sqref="AC16:AF16"/>
    </sheetView>
  </sheetViews>
  <sheetFormatPr baseColWidth="10" defaultColWidth="4.44140625" defaultRowHeight="18" customHeight="1" x14ac:dyDescent="0.3"/>
  <cols>
    <col min="1" max="16384" width="4.44140625" style="6"/>
  </cols>
  <sheetData>
    <row r="2" spans="3:33" ht="18" customHeight="1" thickBot="1" x14ac:dyDescent="0.35"/>
    <row r="3" spans="3:33" ht="18" customHeight="1" x14ac:dyDescent="0.3">
      <c r="R3" s="49" t="s">
        <v>43</v>
      </c>
      <c r="S3" s="50"/>
      <c r="T3" s="50"/>
      <c r="U3" s="50"/>
      <c r="V3" s="50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2"/>
    </row>
    <row r="4" spans="3:33" ht="18" customHeight="1" x14ac:dyDescent="0.3">
      <c r="C4" s="37" t="s">
        <v>0</v>
      </c>
      <c r="D4" s="37"/>
      <c r="F4" s="5" cm="1">
        <f t="array" ref="F4:I4">' Public Key and Signature'!F6:I6</f>
        <v>7</v>
      </c>
      <c r="G4" s="5">
        <v>25</v>
      </c>
      <c r="H4" s="5">
        <v>-22</v>
      </c>
      <c r="I4" s="5">
        <v>-15</v>
      </c>
      <c r="K4" s="5" cm="1">
        <f t="array" ref="K4:N4">' Public Key and Signature'!K6:N6</f>
        <v>25</v>
      </c>
      <c r="L4" s="5">
        <v>30</v>
      </c>
      <c r="M4" s="5">
        <v>13</v>
      </c>
      <c r="N4" s="5">
        <v>7</v>
      </c>
      <c r="R4" s="51"/>
      <c r="S4" s="52"/>
      <c r="T4" s="52"/>
      <c r="U4" s="52"/>
      <c r="V4" s="52"/>
      <c r="AG4" s="25"/>
    </row>
    <row r="5" spans="3:33" ht="18" customHeight="1" x14ac:dyDescent="0.3">
      <c r="C5" s="37"/>
      <c r="D5" s="37"/>
      <c r="F5" s="5" cm="1">
        <f t="array" ref="F5:I5">' Public Key and Signature'!F7:I7</f>
        <v>3</v>
      </c>
      <c r="G5" s="5">
        <v>-5</v>
      </c>
      <c r="H5" s="5">
        <v>-11</v>
      </c>
      <c r="I5" s="5">
        <v>15</v>
      </c>
      <c r="K5" s="5" cm="1">
        <f t="array" ref="K5:N5">' Public Key and Signature'!K7:N7</f>
        <v>-29</v>
      </c>
      <c r="L5" s="5">
        <v>7</v>
      </c>
      <c r="M5" s="5">
        <v>16</v>
      </c>
      <c r="N5" s="5">
        <v>21</v>
      </c>
      <c r="R5" s="24"/>
      <c r="AG5" s="25"/>
    </row>
    <row r="6" spans="3:33" ht="18" customHeight="1" x14ac:dyDescent="0.3">
      <c r="C6" s="20"/>
      <c r="D6" s="21"/>
      <c r="R6" s="24"/>
      <c r="S6" s="33" t="s">
        <v>50</v>
      </c>
      <c r="T6" s="33"/>
      <c r="U6" s="33"/>
      <c r="V6" s="33"/>
      <c r="X6" s="33" t="s">
        <v>51</v>
      </c>
      <c r="Y6" s="33"/>
      <c r="Z6" s="33"/>
      <c r="AA6" s="33"/>
      <c r="AC6" s="33" t="s">
        <v>52</v>
      </c>
      <c r="AD6" s="33"/>
      <c r="AE6" s="33"/>
      <c r="AF6" s="33"/>
      <c r="AG6" s="25"/>
    </row>
    <row r="7" spans="3:33" ht="18" customHeight="1" x14ac:dyDescent="0.3">
      <c r="C7" s="20"/>
      <c r="D7" s="21"/>
      <c r="R7" s="24"/>
      <c r="S7" s="5" cm="1">
        <f t="array" aca="1" ref="S7:V8" ca="1">IF(const_s&gt;0,poly_mv_mult_div(_xlfn.ANCHORARRAY(F4),_xlfn.ANCHORARRAY(K4),_xlfn.ANCHORARRAY(F5),_xlfn.ANCHORARRAY(K5),I19:L19,I20:L20,Constants!D6:H6,Constants!D4),"")</f>
        <v>-26</v>
      </c>
      <c r="T7" s="5">
        <f ca="1"/>
        <v>-18</v>
      </c>
      <c r="U7" s="5">
        <f ca="1"/>
        <v>26</v>
      </c>
      <c r="V7" s="5">
        <f ca="1"/>
        <v>18</v>
      </c>
      <c r="W7" s="48" t="str">
        <f>"-"</f>
        <v>-</v>
      </c>
      <c r="X7" s="5" cm="1">
        <f t="array" aca="1" ref="X7:AA7" ca="1">IF(const_s&gt;0,polymultdiv(D19:G19,F8:I8,Constants!D6:H6,Constants!D4),"")</f>
        <v>-23</v>
      </c>
      <c r="Y7" s="5">
        <f ca="1"/>
        <v>29</v>
      </c>
      <c r="Z7" s="5">
        <f ca="1"/>
        <v>2</v>
      </c>
      <c r="AA7" s="5">
        <f ca="1"/>
        <v>2</v>
      </c>
      <c r="AB7" s="48" t="str">
        <f>"="</f>
        <v>=</v>
      </c>
      <c r="AC7" s="5" cm="1">
        <f t="array" aca="1" ref="AC7:AF7" ca="1">IF(const_s&gt;0,polysub(S7:V7,_xlfn.ANCHORARRAY(X7),Constants!D4),"")</f>
        <v>-3</v>
      </c>
      <c r="AD7" s="5">
        <f ca="1"/>
        <v>14</v>
      </c>
      <c r="AE7" s="5">
        <f ca="1"/>
        <v>24</v>
      </c>
      <c r="AF7" s="5">
        <f ca="1"/>
        <v>16</v>
      </c>
      <c r="AG7" s="25"/>
    </row>
    <row r="8" spans="3:33" ht="18" customHeight="1" x14ac:dyDescent="0.3">
      <c r="C8" s="37" t="s">
        <v>12</v>
      </c>
      <c r="D8" s="37"/>
      <c r="F8" s="5" cm="1">
        <f t="array" ref="F8:I9">_xlfn.ANCHORARRAY(' Public Key and Signature'!F18)</f>
        <v>26</v>
      </c>
      <c r="G8" s="5">
        <v>-24</v>
      </c>
      <c r="H8" s="5">
        <v>26</v>
      </c>
      <c r="I8" s="5">
        <v>-3</v>
      </c>
      <c r="R8" s="24"/>
      <c r="S8" s="5">
        <f ca="1"/>
        <v>-15</v>
      </c>
      <c r="T8" s="5">
        <f ca="1"/>
        <v>-3</v>
      </c>
      <c r="U8" s="5">
        <f ca="1"/>
        <v>24</v>
      </c>
      <c r="V8" s="5">
        <f ca="1"/>
        <v>-15</v>
      </c>
      <c r="W8" s="48"/>
      <c r="X8" s="5" cm="1">
        <f t="array" aca="1" ref="X8:AA8" ca="1">IF(const_s&gt;0,polymultdiv(D19:G19,F9:I9,Constants!D6:H6,Constants!D4),"")</f>
        <v>27</v>
      </c>
      <c r="Y8" s="5">
        <f ca="1"/>
        <v>-23</v>
      </c>
      <c r="Z8" s="5">
        <f ca="1"/>
        <v>-14</v>
      </c>
      <c r="AA8" s="5">
        <f ca="1"/>
        <v>24</v>
      </c>
      <c r="AB8" s="48"/>
      <c r="AC8" s="5" cm="1">
        <f t="array" aca="1" ref="AC8:AF8" ca="1">IF(const_s&gt;0,polysub(S8:V8,_xlfn.ANCHORARRAY(X8),Constants!D4),"")</f>
        <v>19</v>
      </c>
      <c r="AD8" s="5">
        <f ca="1"/>
        <v>20</v>
      </c>
      <c r="AE8" s="5">
        <f ca="1"/>
        <v>-23</v>
      </c>
      <c r="AF8" s="5">
        <f ca="1"/>
        <v>22</v>
      </c>
      <c r="AG8" s="25"/>
    </row>
    <row r="9" spans="3:33" ht="18" customHeight="1" x14ac:dyDescent="0.3">
      <c r="C9" s="37"/>
      <c r="D9" s="37"/>
      <c r="F9" s="5">
        <v>17</v>
      </c>
      <c r="G9" s="5">
        <v>30</v>
      </c>
      <c r="H9" s="5">
        <v>-6</v>
      </c>
      <c r="I9" s="5">
        <v>-21</v>
      </c>
      <c r="R9" s="24"/>
      <c r="AD9" s="57" t="s">
        <v>28</v>
      </c>
      <c r="AE9" s="57"/>
      <c r="AG9" s="25"/>
    </row>
    <row r="10" spans="3:33" ht="18" customHeight="1" x14ac:dyDescent="0.3">
      <c r="D10" s="22"/>
      <c r="R10" s="24"/>
      <c r="AD10" s="53"/>
      <c r="AE10" s="53"/>
      <c r="AG10" s="25"/>
    </row>
    <row r="11" spans="3:33" ht="18" customHeight="1" x14ac:dyDescent="0.3">
      <c r="R11" s="24"/>
      <c r="X11" s="33" t="s">
        <v>41</v>
      </c>
      <c r="Y11" s="33"/>
      <c r="Z11" s="33"/>
      <c r="AA11" s="33"/>
      <c r="AC11" s="33" t="s">
        <v>42</v>
      </c>
      <c r="AD11" s="33"/>
      <c r="AE11" s="33"/>
      <c r="AF11" s="33"/>
      <c r="AG11" s="25"/>
    </row>
    <row r="12" spans="3:33" ht="18" customHeight="1" x14ac:dyDescent="0.3">
      <c r="C12" s="42" t="s">
        <v>13</v>
      </c>
      <c r="D12" s="42"/>
      <c r="E12" s="42"/>
      <c r="F12" s="23"/>
      <c r="G12" s="47" t="str" cm="1">
        <f t="array" ref="G12">' Public Key and Signature'!V3:V3</f>
        <v>This is a test message</v>
      </c>
      <c r="H12" s="47"/>
      <c r="I12" s="47"/>
      <c r="J12" s="47"/>
      <c r="K12" s="47"/>
      <c r="L12" s="47"/>
      <c r="R12" s="24"/>
      <c r="X12" s="46" t="str" cm="1">
        <f t="array" aca="1" ref="X12" ca="1">IF(const_s&gt;0,mm3_hash(G12&amp;_xlfn.TEXTJOIN(",",,AC12:AF13)),"")</f>
        <v>7EAF504E</v>
      </c>
      <c r="Y12" s="46"/>
      <c r="Z12" s="46"/>
      <c r="AA12" s="46"/>
      <c r="AB12" s="53" t="s">
        <v>29</v>
      </c>
      <c r="AC12" s="5" cm="1">
        <f t="array" aca="1" ref="AC12:AF12" ca="1">IF(const_s&gt;0,decompose_poly(_xlfn.ANCHORARRAY(AC7),Constants!D4,2*Constants!D10,"high"),"")</f>
        <v>0</v>
      </c>
      <c r="AD12" s="5">
        <f ca="1"/>
        <v>1</v>
      </c>
      <c r="AE12" s="5">
        <f ca="1"/>
        <v>1</v>
      </c>
      <c r="AF12" s="5">
        <f ca="1"/>
        <v>1</v>
      </c>
      <c r="AG12" s="25"/>
    </row>
    <row r="13" spans="3:33" ht="18" customHeight="1" x14ac:dyDescent="0.3">
      <c r="C13" s="42"/>
      <c r="D13" s="42"/>
      <c r="E13" s="42"/>
      <c r="F13" s="23"/>
      <c r="G13" s="47"/>
      <c r="H13" s="47"/>
      <c r="I13" s="47"/>
      <c r="J13" s="47"/>
      <c r="K13" s="47"/>
      <c r="L13" s="47"/>
      <c r="R13" s="24"/>
      <c r="X13" s="46"/>
      <c r="Y13" s="46"/>
      <c r="Z13" s="46"/>
      <c r="AA13" s="46"/>
      <c r="AB13" s="54"/>
      <c r="AC13" s="5" cm="1">
        <f t="array" aca="1" ref="AC13:AF13" ca="1">IF(const_s&gt;0,decompose_poly(_xlfn.ANCHORARRAY(AC8),Constants!D4,2*Constants!D10,"high"),"")</f>
        <v>1</v>
      </c>
      <c r="AD13" s="5">
        <f ca="1"/>
        <v>1</v>
      </c>
      <c r="AE13" s="5">
        <f ca="1"/>
        <v>2</v>
      </c>
      <c r="AF13" s="5">
        <f ca="1"/>
        <v>1</v>
      </c>
      <c r="AG13" s="25"/>
    </row>
    <row r="14" spans="3:33" ht="18" customHeight="1" x14ac:dyDescent="0.3">
      <c r="R14" s="24"/>
      <c r="Y14" s="57" t="s">
        <v>28</v>
      </c>
      <c r="Z14" s="60"/>
      <c r="AG14" s="25"/>
    </row>
    <row r="15" spans="3:33" ht="18" customHeight="1" x14ac:dyDescent="0.3">
      <c r="R15" s="24"/>
      <c r="Y15" s="54"/>
      <c r="Z15" s="54"/>
      <c r="AG15" s="25"/>
    </row>
    <row r="16" spans="3:33" ht="18" customHeight="1" x14ac:dyDescent="0.3">
      <c r="C16" s="45" t="s">
        <v>16</v>
      </c>
      <c r="D16" s="45"/>
      <c r="E16" s="45"/>
      <c r="F16" s="45"/>
      <c r="G16" s="45"/>
      <c r="H16" s="45"/>
      <c r="I16" s="45"/>
      <c r="J16" s="45"/>
      <c r="K16" s="45"/>
      <c r="L16" s="45"/>
      <c r="M16" s="45"/>
      <c r="R16" s="24"/>
      <c r="X16" s="33" t="s">
        <v>27</v>
      </c>
      <c r="Y16" s="33"/>
      <c r="Z16" s="33"/>
      <c r="AA16" s="33"/>
      <c r="AC16" s="58" t="s">
        <v>36</v>
      </c>
      <c r="AD16" s="58"/>
      <c r="AE16" s="58"/>
      <c r="AF16" s="58"/>
      <c r="AG16" s="25"/>
    </row>
    <row r="17" spans="3:33" ht="18" customHeight="1" x14ac:dyDescent="0.3"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R17" s="24"/>
      <c r="X17" s="5" cm="1">
        <f t="array" aca="1" ref="X17:AA17" ca="1">IF(const_s&gt;0,SampleInBall(4,Constants!D14,Verification!X12),"")</f>
        <v>-1</v>
      </c>
      <c r="Y17" s="5">
        <f ca="1"/>
        <v>-1</v>
      </c>
      <c r="Z17" s="5">
        <f ca="1"/>
        <v>0</v>
      </c>
      <c r="AA17" s="5">
        <f ca="1"/>
        <v>0</v>
      </c>
      <c r="AC17" s="58" t="b" cm="1">
        <f t="array" aca="1" ref="AC17" ca="1">IF(const_s&gt;0,InfinityNorm(_xlfn.ANCHORARRAY(I19))&lt;Constants!D8-Constants!D16,"")</f>
        <v>1</v>
      </c>
      <c r="AD17" s="58"/>
      <c r="AE17" s="58"/>
      <c r="AF17" s="58"/>
      <c r="AG17" s="25"/>
    </row>
    <row r="18" spans="3:33" ht="18" customHeight="1" x14ac:dyDescent="0.3">
      <c r="C18" s="12"/>
      <c r="D18" s="44" t="s">
        <v>4</v>
      </c>
      <c r="E18" s="44"/>
      <c r="F18" s="44"/>
      <c r="G18" s="44"/>
      <c r="H18" s="12"/>
      <c r="I18" s="44" t="s">
        <v>5</v>
      </c>
      <c r="J18" s="44"/>
      <c r="K18" s="44"/>
      <c r="L18" s="44"/>
      <c r="M18" s="12"/>
      <c r="R18" s="24"/>
      <c r="Y18" s="55" t="str" cm="1">
        <f t="array" aca="1" ref="Y18" ca="1">IF(const_s&gt;0,IF(AND(_xlfn.ANCHORARRAY(X17)=_xlfn.ANCHORARRAY(X22)),"is equal to", "is not equal to"),"")</f>
        <v>is equal to</v>
      </c>
      <c r="Z18" s="55"/>
      <c r="AG18" s="25"/>
    </row>
    <row r="19" spans="3:33" ht="18" customHeight="1" x14ac:dyDescent="0.3">
      <c r="C19" s="12"/>
      <c r="D19" s="29" cm="1">
        <f t="array" aca="1" ref="D19:G19" ca="1">_xlfn.ANCHORARRAY(' Public Key and Signature'!U18)</f>
        <v>-1</v>
      </c>
      <c r="E19" s="29">
        <f ca="1"/>
        <v>-1</v>
      </c>
      <c r="F19" s="29">
        <f ca="1"/>
        <v>0</v>
      </c>
      <c r="G19" s="29">
        <f ca="1"/>
        <v>0</v>
      </c>
      <c r="H19" s="16"/>
      <c r="I19" s="14" cm="1">
        <f t="array" aca="1" ref="I19:L20" ca="1">IF(const_s&gt;0,' Public Key and Signature'!Z18:AC19,"")</f>
        <v>10</v>
      </c>
      <c r="J19" s="14">
        <f ca="1"/>
        <v>-6</v>
      </c>
      <c r="K19" s="14">
        <f ca="1"/>
        <v>-6</v>
      </c>
      <c r="L19" s="14">
        <f ca="1"/>
        <v>7</v>
      </c>
      <c r="M19" s="12"/>
      <c r="R19" s="24"/>
      <c r="Y19" s="56"/>
      <c r="Z19" s="56"/>
      <c r="AG19" s="25"/>
    </row>
    <row r="20" spans="3:33" ht="18" customHeight="1" x14ac:dyDescent="0.3">
      <c r="C20" s="12"/>
      <c r="D20" s="16"/>
      <c r="E20" s="16"/>
      <c r="F20" s="16"/>
      <c r="G20" s="16"/>
      <c r="H20" s="16"/>
      <c r="I20" s="14">
        <f ca="1"/>
        <v>-8</v>
      </c>
      <c r="J20" s="14">
        <f ca="1"/>
        <v>8</v>
      </c>
      <c r="K20" s="14">
        <f ca="1"/>
        <v>-6</v>
      </c>
      <c r="L20" s="14">
        <f ca="1"/>
        <v>9</v>
      </c>
      <c r="M20" s="12"/>
      <c r="R20" s="24"/>
      <c r="Y20" s="56"/>
      <c r="Z20" s="56"/>
      <c r="AD20" s="59" t="str" cm="1">
        <f t="array" aca="1" ref="AD20" ca="1">IF(const_s&gt;0,IF(AND(AND(_xlfn.ANCHORARRAY(X17)=_xlfn.ANCHORARRAY(X22)),AC17),"VALID","INVALID"),"")</f>
        <v>VALID</v>
      </c>
      <c r="AE20" s="59"/>
      <c r="AF20" s="59"/>
      <c r="AG20" s="25"/>
    </row>
    <row r="21" spans="3:33" ht="18" customHeight="1" x14ac:dyDescent="0.3"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R21" s="24"/>
      <c r="X21" s="44" t="s">
        <v>4</v>
      </c>
      <c r="Y21" s="44"/>
      <c r="Z21" s="44"/>
      <c r="AA21" s="44"/>
      <c r="AD21" s="59"/>
      <c r="AE21" s="59"/>
      <c r="AF21" s="59"/>
      <c r="AG21" s="25"/>
    </row>
    <row r="22" spans="3:33" ht="18" customHeight="1" x14ac:dyDescent="0.3">
      <c r="R22" s="24"/>
      <c r="V22" s="21"/>
      <c r="X22" s="29" cm="1">
        <f t="array" aca="1" ref="X22:AA22" ca="1">IF(const_s&gt;0,D19:G19,"")</f>
        <v>-1</v>
      </c>
      <c r="Y22" s="29">
        <f ca="1"/>
        <v>-1</v>
      </c>
      <c r="Z22" s="29">
        <f ca="1"/>
        <v>0</v>
      </c>
      <c r="AA22" s="29">
        <f ca="1"/>
        <v>0</v>
      </c>
      <c r="AD22" s="59"/>
      <c r="AE22" s="59"/>
      <c r="AF22" s="59"/>
      <c r="AG22" s="25"/>
    </row>
    <row r="23" spans="3:33" ht="18" customHeight="1" x14ac:dyDescent="0.3">
      <c r="R23" s="24"/>
      <c r="V23" s="9"/>
      <c r="X23" s="23"/>
      <c r="Y23" s="23"/>
      <c r="Z23" s="23"/>
      <c r="AA23" s="23"/>
      <c r="AD23" s="59"/>
      <c r="AE23" s="59"/>
      <c r="AF23" s="59"/>
      <c r="AG23" s="25"/>
    </row>
    <row r="24" spans="3:33" ht="18" customHeight="1" thickBot="1" x14ac:dyDescent="0.35">
      <c r="R24" s="26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8"/>
    </row>
  </sheetData>
  <mergeCells count="25">
    <mergeCell ref="R3:V4"/>
    <mergeCell ref="AB12:AB13"/>
    <mergeCell ref="X21:AA21"/>
    <mergeCell ref="Y18:Z20"/>
    <mergeCell ref="AD9:AE10"/>
    <mergeCell ref="AC16:AF16"/>
    <mergeCell ref="AC17:AF17"/>
    <mergeCell ref="AD20:AF23"/>
    <mergeCell ref="X12:AA13"/>
    <mergeCell ref="X16:AA16"/>
    <mergeCell ref="Y14:Z15"/>
    <mergeCell ref="S6:V6"/>
    <mergeCell ref="X6:AA6"/>
    <mergeCell ref="AC6:AF6"/>
    <mergeCell ref="AC11:AF11"/>
    <mergeCell ref="W7:W8"/>
    <mergeCell ref="AB7:AB8"/>
    <mergeCell ref="X11:AA11"/>
    <mergeCell ref="C4:D5"/>
    <mergeCell ref="C8:D9"/>
    <mergeCell ref="C16:M17"/>
    <mergeCell ref="D18:G18"/>
    <mergeCell ref="I18:L18"/>
    <mergeCell ref="C12:E13"/>
    <mergeCell ref="G12:L13"/>
  </mergeCells>
  <conditionalFormatting sqref="C16:M21">
    <cfRule type="expression" dxfId="4" priority="12">
      <formula>#REF!="No"</formula>
    </cfRule>
  </conditionalFormatting>
  <conditionalFormatting sqref="Q20:AD20 Q1:AP2 Q3:R3 W3:AP4 Q4 Q5:AP8 Q9:AD9 AG9:AP10 Q10:AC10 Q11:AP15 Q16:AC17 AG16:AP17 Q18:AP19 AG20:AP23 Q21:W21 AB21:AC21 Q22:AC23 Q24:AP26">
    <cfRule type="expression" dxfId="3" priority="4">
      <formula>const_s&lt;=0</formula>
    </cfRule>
  </conditionalFormatting>
  <conditionalFormatting sqref="X21:AA21">
    <cfRule type="expression" dxfId="2" priority="1">
      <formula>#REF!="No"</formula>
    </cfRule>
  </conditionalFormatting>
  <conditionalFormatting sqref="AD20:AF23">
    <cfRule type="containsText" dxfId="1" priority="2" operator="containsText" text="INVALID">
      <formula>NOT(ISERROR(SEARCH("INVALID",AD20)))</formula>
    </cfRule>
    <cfRule type="containsText" dxfId="0" priority="3" operator="containsText" text="VALID">
      <formula>NOT(ISERROR(SEARCH("VALID",AD20)))</formula>
    </cfRule>
  </conditionalFormatting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C056F-6BC3-487F-9462-33FFA3FA5038}">
  <dimension ref="B2:S21"/>
  <sheetViews>
    <sheetView showGridLines="0" showRowColHeaders="0" workbookViewId="0">
      <selection activeCell="D16" sqref="D16"/>
    </sheetView>
  </sheetViews>
  <sheetFormatPr baseColWidth="10" defaultColWidth="4.44140625" defaultRowHeight="18" customHeight="1" x14ac:dyDescent="0.3"/>
  <cols>
    <col min="1" max="11" width="4.44140625" style="1"/>
    <col min="12" max="12" width="9.5546875" style="6" customWidth="1"/>
    <col min="13" max="14" width="4.44140625" style="1"/>
    <col min="15" max="15" width="9.5546875" style="6" customWidth="1"/>
    <col min="16" max="17" width="4.44140625" style="1"/>
    <col min="18" max="18" width="9.5546875" style="6" customWidth="1"/>
    <col min="19" max="16384" width="4.44140625" style="1"/>
  </cols>
  <sheetData>
    <row r="2" spans="2:19" ht="18" customHeight="1" x14ac:dyDescent="0.3">
      <c r="K2" s="61" t="s">
        <v>33</v>
      </c>
      <c r="L2" s="61"/>
      <c r="M2" s="61"/>
      <c r="N2" s="61" t="s">
        <v>34</v>
      </c>
      <c r="O2" s="61"/>
      <c r="P2" s="61"/>
      <c r="Q2" s="61" t="s">
        <v>35</v>
      </c>
      <c r="R2" s="61"/>
      <c r="S2" s="61"/>
    </row>
    <row r="3" spans="2:19" ht="18" customHeight="1" x14ac:dyDescent="0.3">
      <c r="L3" s="1"/>
      <c r="O3" s="1"/>
      <c r="R3" s="1"/>
    </row>
    <row r="4" spans="2:19" ht="18" customHeight="1" x14ac:dyDescent="0.3">
      <c r="B4" s="2" t="s">
        <v>1</v>
      </c>
      <c r="D4" s="3">
        <v>61</v>
      </c>
      <c r="L4" s="6">
        <v>8380417</v>
      </c>
      <c r="O4" s="6">
        <v>8380417</v>
      </c>
      <c r="R4" s="6">
        <v>8380417</v>
      </c>
    </row>
    <row r="6" spans="2:19" ht="18" customHeight="1" x14ac:dyDescent="0.3">
      <c r="B6" s="4" t="s">
        <v>6</v>
      </c>
      <c r="D6" s="5">
        <v>1</v>
      </c>
      <c r="E6" s="5">
        <v>0</v>
      </c>
      <c r="F6" s="5">
        <v>0</v>
      </c>
      <c r="G6" s="5">
        <v>0</v>
      </c>
      <c r="H6" s="5">
        <v>1</v>
      </c>
      <c r="K6" s="33" t="s">
        <v>30</v>
      </c>
      <c r="L6" s="33"/>
      <c r="M6" s="33"/>
      <c r="N6" s="33" t="s">
        <v>30</v>
      </c>
      <c r="O6" s="33"/>
      <c r="P6" s="33"/>
      <c r="Q6" s="33" t="s">
        <v>30</v>
      </c>
      <c r="R6" s="33"/>
      <c r="S6" s="33"/>
    </row>
    <row r="7" spans="2:19" ht="18" customHeight="1" x14ac:dyDescent="0.3">
      <c r="B7" s="6"/>
    </row>
    <row r="8" spans="2:19" ht="18" customHeight="1" x14ac:dyDescent="0.3">
      <c r="B8" s="4" t="s">
        <v>7</v>
      </c>
      <c r="D8" s="3">
        <v>13</v>
      </c>
      <c r="L8" s="6">
        <f>POWER(2,17)</f>
        <v>131072</v>
      </c>
      <c r="O8" s="6">
        <f>POWER(2,19)</f>
        <v>524288</v>
      </c>
      <c r="R8" s="6">
        <f>POWER(2,19)</f>
        <v>524288</v>
      </c>
    </row>
    <row r="9" spans="2:19" ht="18" customHeight="1" x14ac:dyDescent="0.3">
      <c r="B9" s="6"/>
      <c r="D9" s="6"/>
    </row>
    <row r="10" spans="2:19" ht="18" customHeight="1" x14ac:dyDescent="0.3">
      <c r="B10" s="4" t="s">
        <v>8</v>
      </c>
      <c r="D10" s="3">
        <v>10</v>
      </c>
      <c r="L10" s="6">
        <f>(L4-1)/88</f>
        <v>95232</v>
      </c>
      <c r="O10" s="6">
        <f>(O4-1)/32</f>
        <v>261888</v>
      </c>
      <c r="R10" s="6">
        <f>(R4-1)/32</f>
        <v>261888</v>
      </c>
    </row>
    <row r="11" spans="2:19" ht="18" customHeight="1" x14ac:dyDescent="0.3">
      <c r="D11" s="6"/>
    </row>
    <row r="12" spans="2:19" ht="18" customHeight="1" x14ac:dyDescent="0.3">
      <c r="B12" s="4" t="s">
        <v>9</v>
      </c>
      <c r="D12" s="3">
        <v>1</v>
      </c>
      <c r="L12" s="6">
        <v>2</v>
      </c>
      <c r="O12" s="6">
        <v>4</v>
      </c>
      <c r="R12" s="6">
        <v>2</v>
      </c>
    </row>
    <row r="13" spans="2:19" ht="18" customHeight="1" x14ac:dyDescent="0.3">
      <c r="D13" s="6"/>
    </row>
    <row r="14" spans="2:19" ht="18" customHeight="1" x14ac:dyDescent="0.3">
      <c r="B14" s="4" t="s">
        <v>10</v>
      </c>
      <c r="D14" s="3">
        <v>2</v>
      </c>
      <c r="L14" s="6">
        <v>39</v>
      </c>
      <c r="O14" s="6">
        <v>49</v>
      </c>
      <c r="R14" s="6">
        <v>60</v>
      </c>
    </row>
    <row r="16" spans="2:19" ht="18" customHeight="1" x14ac:dyDescent="0.3">
      <c r="B16" s="4" t="s">
        <v>11</v>
      </c>
      <c r="D16" s="5">
        <f>D12*D14</f>
        <v>2</v>
      </c>
      <c r="L16" s="6">
        <f>L12*L14</f>
        <v>78</v>
      </c>
      <c r="O16" s="6">
        <f>O12*O14</f>
        <v>196</v>
      </c>
      <c r="R16" s="6">
        <f>R12*R14</f>
        <v>120</v>
      </c>
    </row>
    <row r="18" spans="2:18" ht="18" customHeight="1" x14ac:dyDescent="0.3">
      <c r="B18" s="4" t="s">
        <v>2</v>
      </c>
      <c r="D18" s="5">
        <v>4</v>
      </c>
      <c r="L18" s="6">
        <v>256</v>
      </c>
      <c r="O18" s="6">
        <v>256</v>
      </c>
      <c r="R18" s="6">
        <v>256</v>
      </c>
    </row>
    <row r="20" spans="2:18" ht="18" customHeight="1" x14ac:dyDescent="0.3">
      <c r="L20" s="62" t="s">
        <v>31</v>
      </c>
      <c r="M20" s="62"/>
      <c r="N20" s="62"/>
      <c r="O20" s="62"/>
      <c r="P20" s="62"/>
      <c r="Q20" s="62"/>
      <c r="R20" s="62"/>
    </row>
    <row r="21" spans="2:18" ht="18" customHeight="1" x14ac:dyDescent="0.3">
      <c r="L21" s="62"/>
      <c r="M21" s="62"/>
      <c r="N21" s="62"/>
      <c r="O21" s="62"/>
      <c r="P21" s="62"/>
      <c r="Q21" s="62"/>
      <c r="R21" s="62"/>
    </row>
  </sheetData>
  <mergeCells count="7">
    <mergeCell ref="N2:P2"/>
    <mergeCell ref="N6:P6"/>
    <mergeCell ref="Q2:S2"/>
    <mergeCell ref="Q6:S6"/>
    <mergeCell ref="L20:R21"/>
    <mergeCell ref="K2:M2"/>
    <mergeCell ref="K6:M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 Public Key and Signature</vt:lpstr>
      <vt:lpstr>Verification</vt:lpstr>
      <vt:lpstr>Constants</vt:lpstr>
      <vt:lpstr>const_beta</vt:lpstr>
      <vt:lpstr>const_n</vt:lpstr>
      <vt:lpstr>const_q</vt:lpstr>
      <vt:lpstr>const_tau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Dr. Tim Wambach</dc:creator>
  <cp:lastModifiedBy>Prof. Dr. Tim Wambach</cp:lastModifiedBy>
  <dcterms:created xsi:type="dcterms:W3CDTF">2025-08-24T15:18:10Z</dcterms:created>
  <dcterms:modified xsi:type="dcterms:W3CDTF">2025-11-10T16:03:38Z</dcterms:modified>
</cp:coreProperties>
</file>