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Nextcloud\Lehre\Technische Grundlagen der Datensicherheit\"/>
    </mc:Choice>
  </mc:AlternateContent>
  <xr:revisionPtr revIDLastSave="0" documentId="13_ncr:1_{6E207C39-5E0B-4C97-ABBC-01D7CF020605}" xr6:coauthVersionLast="47" xr6:coauthVersionMax="47" xr10:uidLastSave="{00000000-0000-0000-0000-000000000000}"/>
  <bookViews>
    <workbookView xWindow="-108" yWindow="-108" windowWidth="23256" windowHeight="13896" xr2:uid="{198DF50C-BD84-42AD-A616-BFF31AE94228}"/>
  </bookViews>
  <sheets>
    <sheet name="ECDSA" sheetId="1" r:id="rId1"/>
  </sheets>
  <externalReferences>
    <externalReference r:id="rId2"/>
  </externalReferences>
  <definedNames>
    <definedName name="add_point">_xlfn.LAMBDA(_xlpm.x_1,_xlpm.y_1,_xlpm.x_2,_xlpm.y_2,_xlpm.a,_xlpm.b,_xlpm.q, IF(AND(_xlpm.x_1=0,_xlpm.y_1=0),_xlfn.HSTACK(_xlpm.x_2,_xlpm.y_2), IF(AND(_xlpm.x_2=0,_xlpm.y_2=0),_xlfn.HSTACK(_xlpm.x_1,_xlpm.y_1), IF(_xlpm.x_1&lt;&gt;_xlpm.x_2,_xlfn.LET(_xlpm.l,MOD((_xlpm.y_2-_xlpm.y_1)*modinverse(MOD(_xlpm.x_2-_xlpm.x_1,_xlpm.q),_xlpm.q),_xlpm.q),   _xlfn.LET(_xlpm.x_3,MOD(_xlpm.l*_xlpm.l-_xlpm.x_1-_xlpm.x_2,_xlpm.q),_xlfn.HSTACK(_xlpm.x_3,MOD(_xlpm.l*(_xlpm.x_1-_xlpm.x_3)-_xlpm.y_1,_xlpm.q))) ), IF(AND(_xlpm.x_1=_xlpm.x_2,_xlpm.y_1=-_xlpm.y_2),_xlfn.HSTACK(0,0), IF(AND(_xlpm.x_1=_xlpm.x_2,_xlpm.y_1=_xlpm.y_2),   _xlfn.LET(_xlpm.l,MOD((3*_xlpm.x_1*_xlpm.x_1+_xlpm.a)*modinverse(MOD(2*_xlpm.y_1,_xlpm.q),_xlpm.q),_xlpm.q),     _xlfn.LET(_xlpm.x_3,MOD((_xlpm.l*_xlpm.l)-_xlpm.x_1-_xlpm.x_2,_xlpm.q),_xlfn.HSTACK(_xlpm.x_3,MOD(_xlpm.l*(_xlpm.x_1-_xlpm.x_3)-_xlpm.y_1,_xlpm.q)))),_xlfn.HSTACK(0,0) ))))))</definedName>
    <definedName name="curve">_xlfn.LAMBDA(_xlpm.x_1,_xlpm.y_1,_xlpm.x_2,_xlpm.y_2,_xlpm.p,IF(AND(_xlpm.x_1=0,_xlpm.y_1=0),_xlfn.HSTACK(_xlpm.x_2,_xlpm.y_2), IF(AND(_xlpm.x_1=_xlpm.x_2,_xlpm.y_1=-_xlpm.y_2),_xlfn.HSTACK(0,0),IF(_xlpm.x_1&lt;&gt;_xlpm.x_2,_xlfn.HSTACK(MOD(POWER((_xlpm.y_2-_xlpm.y_1)*modinverse(MOD(_xlpm.x_2-_xlpm.x_1,_xlpm.p),_xlpm.p),2)-_xlpm.x_1-_xlpm.x_2,_xlpm.p),MOD(((_xlpm.y_2-_xlpm.y_1)*modinverse(MOD(_xlpm.x_2-_xlpm.x_1,_xlpm.p),_xlpm.p))*(_xlpm.x_1-MOD(POWER((_xlpm.y_2-_xlpm.y_1)*modinverse(MOD(_xlpm.x_2-_xlpm.x_1,_xlpm.p),_xlpm.p),2)-_xlpm.x_1-_xlpm.x_2,_xlpm.p))-_xlpm.y_1,_xlpm.p)), IF(AND(_xlpm.x_1=_xlpm.x_2,_xlpm.y_1=_xlpm.y_2), _xlfn.HSTACK(MOD(POWER(MOD( (3*POWER(_xlpm.x_1,2)+'[1]Visualisierung ECDH'!$E$7)* modinverse(MOD(2*_xlpm.y_1,_xlpm.p),_xlpm.p),_xlpm.p),2)-2*_xlpm.x_1,_xlpm.p), MOD(MOD( (3*POWER(_xlpm.x_1,2)+'[1]Visualisierung ECDH'!$E$7)* modinverse(MOD(2*_xlpm.y_1,_xlpm.p),_xlpm.p),_xlpm.p)*(_xlpm.x_1-MOD(POWER(MOD( (3*POWER(_xlpm.x_1,2)+'[1]Visualisierung ECDH'!$E$7)* modinverse(MOD(2*_xlpm.y_1,_xlpm.p),_xlpm.p),_xlpm.p),2)-2*_xlpm.x_1,_xlpm.p))-_xlpm.y_1,_xlpm.p)),_xlfn.HSTACK(0,0)) ))))</definedName>
    <definedName name="fastexp">_xlfn.LAMBDA(_xlpm.b,_xlpm.e,_xlpm.m, IF(_xlpm.e&gt;5,MOD(MOD(fastexp(_xlpm.b,_xlpm.e-5,_xlpm.m),_xlpm.m)*MOD(fastexp(_xlpm.b,5,_xlpm.m),_xlpm.m),_xlpm.m),MOD(PRODUCT(_xlfn.MAKEARRAY(ROUNDUP(_xlpm.e/2,0),1,_xlfn.LAMBDA(_xlpm.z,_xlpm.s,MOD(IF(AND(ISODD(_xlpm.e),_xlpm.z=1),1,_xlpm.b)*_xlpm.b,_xlpm.m)))),_xlpm.m)))</definedName>
    <definedName name="modinverse">_xlfn.LAMBDA(_xlpm.i,_xlpm.m,_xlfn.XLOOKUP(1,_xlfn.XLOOKUP(_xlpm.i,_xlfn.CHOOSECOLS(_xlfn.MAKEARRAY(_xlpm.m-1,_xlpm.m-1,_xlfn.LAMBDA(_xlpm.z,_xlpm.s,MOD(_xlpm.z*_xlpm.s,_xlpm.m))),1),_xlfn.MAKEARRAY(_xlpm.m-1,_xlpm.m-1,_xlfn.LAMBDA(_xlpm.z,_xlpm.s,MOD(_xlpm.z*_xlpm.s,_xlpm.m))),"-"),_xlfn.CHOOSEROWS(_xlfn.MAKEARRAY(_xlpm.m-1,_xlpm.m-1,_xlfn.LAMBDA(_xlpm.z,_xlpm.s,MOD(_xlpm.z*_xlpm.s,_xlpm.m))),1),"-"))</definedName>
    <definedName name="mul_point">_xlfn.LAMBDA(_xlpm.x_1,_xlpm.y_1,_xlpm.t,_xlpm.a,_xlpm.b,_xlpm.q, IF(_xlpm.t&lt;=1,_xlfn.HSTACK(_xlpm.x_1,_xlpm.y_1),  _xlfn.LET(_xlpm.r,mul_point(_xlpm.x_1,_xlpm.y_1,(_xlpm.t-1),_xlpm.a,_xlpm.b,_xlpm.q),   add_point(_xlpm.x_1,_xlpm.y_1,INDEX(_xlpm.r,1,1),INDEX(_xlpm.r,1,2),_xlpm.a,_xlpm.b,_xlpm.q)  ) 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4" i="1"/>
  <c r="F14" i="1" l="1" a="1"/>
  <c r="F14" i="1" s="1"/>
  <c r="C21" i="1" l="1" a="1"/>
  <c r="C21" i="1" s="1"/>
  <c r="C23" i="1" s="1"/>
  <c r="C25" i="1" l="1" a="1"/>
  <c r="C25" i="1" s="1"/>
  <c r="C28" i="1" l="1"/>
  <c r="I20" i="1" s="1"/>
  <c r="D28" i="1" l="1"/>
  <c r="J20" i="1" s="1"/>
  <c r="I22" i="1" s="1" a="1"/>
  <c r="I22" i="1" s="1"/>
  <c r="I23" i="1" l="1"/>
  <c r="I24" i="1"/>
  <c r="I27" i="1" s="1" a="1"/>
  <c r="I27" i="1" s="1"/>
  <c r="I26" i="1" l="1" a="1"/>
  <c r="I26" i="1" s="1"/>
  <c r="I28" i="1" s="1" a="1"/>
  <c r="I28" i="1" s="1"/>
  <c r="H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<sst xmlns="http://schemas.openxmlformats.org/spreadsheetml/2006/main" count="29" uniqueCount="27">
  <si>
    <t>b:</t>
  </si>
  <si>
    <t>a:</t>
  </si>
  <si>
    <t>Start y:</t>
  </si>
  <si>
    <t>Start x:</t>
  </si>
  <si>
    <t>G</t>
  </si>
  <si>
    <t>p:</t>
  </si>
  <si>
    <t>n</t>
  </si>
  <si>
    <t>Schlüsselerzeugung</t>
  </si>
  <si>
    <t>d</t>
  </si>
  <si>
    <t>Q</t>
  </si>
  <si>
    <t>Signaturerzeugung</t>
  </si>
  <si>
    <t>k</t>
  </si>
  <si>
    <t>kG</t>
  </si>
  <si>
    <t>r</t>
  </si>
  <si>
    <t>s</t>
  </si>
  <si>
    <t>Signatur</t>
  </si>
  <si>
    <t>Signaturprüfung</t>
  </si>
  <si>
    <t>w</t>
  </si>
  <si>
    <t>u1</t>
  </si>
  <si>
    <t>u2</t>
  </si>
  <si>
    <r>
      <t>u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G+u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Q</t>
    </r>
  </si>
  <si>
    <t>u1*G</t>
  </si>
  <si>
    <t>u2*Q</t>
  </si>
  <si>
    <t>Elliptic Curve Digital Signature Algorithm</t>
  </si>
  <si>
    <t>Nachricht m</t>
  </si>
  <si>
    <t xml:space="preserve">privater Schlüssel   </t>
  </si>
  <si>
    <t xml:space="preserve">öffentlicher Schlüssel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</si>
</sst>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682543</xdr:colOff>
      <xdr:row>1</xdr:row>
      <xdr:rowOff>31903</xdr:rowOff>
    </xdr:from>
    <xdr:to>
      <xdr:col>9</xdr:col>
      <xdr:colOff>204671</xdr:colOff>
      <xdr:row>2</xdr:row>
      <xdr:rowOff>131102</xdr:rowOff>
    </xdr:to>
    <xdr:sp macro="" textlink="">
      <xdr:nvSpPr>
        <xdr:cNvPr id="2" name="Textfeld 17">
          <a:extLst>
            <a:ext uri="{FF2B5EF4-FFF2-40B4-BE49-F238E27FC236}">
              <a16:creationId xmlns:a16="http://schemas.microsoft.com/office/drawing/2014/main" id="{3BCC557E-2830-427D-BCC3-92547F2B7011}"/>
            </a:ext>
          </a:extLst>
        </xdr:cNvPr>
        <xdr:cNvSpPr txBox="1"/>
      </xdr:nvSpPr>
      <xdr:spPr>
        <a:xfrm>
          <a:off x="3307210" y="412903"/>
          <a:ext cx="3213594" cy="28546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DE" sz="1200">
              <a:latin typeface="Courier" pitchFamily="2" charset="0"/>
            </a:rPr>
            <a:t>(𝑦</a:t>
          </a:r>
          <a:r>
            <a:rPr lang="de-DE" sz="1200" baseline="30000">
              <a:latin typeface="Courier" pitchFamily="2" charset="0"/>
            </a:rPr>
            <a:t>2</a:t>
          </a:r>
          <a:r>
            <a:rPr lang="de-DE" sz="800">
              <a:latin typeface="Courier" pitchFamily="2" charset="0"/>
            </a:rPr>
            <a:t> </a:t>
          </a:r>
          <a:r>
            <a:rPr lang="de-DE" sz="1200">
              <a:latin typeface="Courier" pitchFamily="2" charset="0"/>
            </a:rPr>
            <a:t>= 𝑥</a:t>
          </a:r>
          <a:r>
            <a:rPr lang="de-DE" sz="1200" baseline="30000">
              <a:latin typeface="Courier" pitchFamily="2" charset="0"/>
            </a:rPr>
            <a:t>3</a:t>
          </a:r>
          <a:r>
            <a:rPr lang="de-DE" sz="800">
              <a:latin typeface="Courier" pitchFamily="2" charset="0"/>
            </a:rPr>
            <a:t> </a:t>
          </a:r>
          <a:r>
            <a:rPr lang="de-DE" sz="1200">
              <a:latin typeface="Courier" pitchFamily="2" charset="0"/>
            </a:rPr>
            <a:t>+ a𝑥 + b) </a:t>
          </a:r>
          <a:r>
            <a:rPr lang="de-DE" sz="1050">
              <a:latin typeface="Courier" pitchFamily="2" charset="0"/>
            </a:rPr>
            <a:t>mod p </a:t>
          </a:r>
          <a:endParaRPr lang="de-DE" sz="1200">
            <a:latin typeface="Courier" pitchFamily="2" charset="0"/>
          </a:endParaRPr>
        </a:p>
      </xdr:txBody>
    </xdr:sp>
    <xdr:clientData/>
  </xdr:twoCellAnchor>
  <xdr:twoCellAnchor>
    <xdr:from>
      <xdr:col>7</xdr:col>
      <xdr:colOff>45720</xdr:colOff>
      <xdr:row>11</xdr:row>
      <xdr:rowOff>137160</xdr:rowOff>
    </xdr:from>
    <xdr:to>
      <xdr:col>9</xdr:col>
      <xdr:colOff>716280</xdr:colOff>
      <xdr:row>13</xdr:row>
      <xdr:rowOff>7620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5F7E3AE7-C00E-12B8-E850-EEB2BB3939B0}"/>
                </a:ext>
              </a:extLst>
            </xdr:cNvPr>
            <xdr:cNvSpPr txBox="1"/>
          </xdr:nvSpPr>
          <xdr:spPr>
            <a:xfrm>
              <a:off x="3215640" y="288036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</a:rPr>
                    <m:t>𝑑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∈</m:t>
                  </m:r>
                  <m:d>
                    <m:dPr>
                      <m:begChr m:val="["/>
                      <m:endChr m:val="]"/>
                      <m:ctrlP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0, </m:t>
                      </m:r>
                      <m: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  <m: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−1</m:t>
                      </m:r>
                    </m:e>
                  </m:d>
                </m:oMath>
              </a14:m>
              <a:r>
                <a:rPr lang="de-DE" sz="1100"/>
                <a:t> beliebig gewählt</a:t>
              </a: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5F7E3AE7-C00E-12B8-E850-EEB2BB3939B0}"/>
                </a:ext>
              </a:extLst>
            </xdr:cNvPr>
            <xdr:cNvSpPr txBox="1"/>
          </xdr:nvSpPr>
          <xdr:spPr>
            <a:xfrm>
              <a:off x="3215640" y="288036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𝑑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∈[0, 𝑛−1]</a:t>
              </a:r>
              <a:r>
                <a:rPr lang="de-DE" sz="1100"/>
                <a:t> beliebig gewählt</a:t>
              </a:r>
            </a:p>
          </xdr:txBody>
        </xdr:sp>
      </mc:Fallback>
    </mc:AlternateContent>
    <xdr:clientData/>
  </xdr:twoCellAnchor>
  <xdr:twoCellAnchor>
    <xdr:from>
      <xdr:col>7</xdr:col>
      <xdr:colOff>38100</xdr:colOff>
      <xdr:row>12</xdr:row>
      <xdr:rowOff>137160</xdr:rowOff>
    </xdr:from>
    <xdr:to>
      <xdr:col>9</xdr:col>
      <xdr:colOff>708660</xdr:colOff>
      <xdr:row>14</xdr:row>
      <xdr:rowOff>41868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3CB8596-C00E-440E-93A8-A0B78156902A}"/>
                </a:ext>
              </a:extLst>
            </xdr:cNvPr>
            <xdr:cNvSpPr txBox="1"/>
          </xdr:nvSpPr>
          <xdr:spPr>
            <a:xfrm>
              <a:off x="5606562" y="2732984"/>
              <a:ext cx="2261549" cy="2731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𝑑𝐺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3CB8596-C00E-440E-93A8-A0B78156902A}"/>
                </a:ext>
              </a:extLst>
            </xdr:cNvPr>
            <xdr:cNvSpPr txBox="1"/>
          </xdr:nvSpPr>
          <xdr:spPr>
            <a:xfrm>
              <a:off x="5606562" y="2732984"/>
              <a:ext cx="2261549" cy="2731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𝑄=𝑑𝐺</a:t>
              </a:r>
              <a:endParaRPr lang="de-DE" sz="1100"/>
            </a:p>
          </xdr:txBody>
        </xdr:sp>
      </mc:Fallback>
    </mc:AlternateContent>
    <xdr:clientData/>
  </xdr:twoCellAnchor>
  <xdr:twoCellAnchor>
    <xdr:from>
      <xdr:col>4</xdr:col>
      <xdr:colOff>7620</xdr:colOff>
      <xdr:row>18</xdr:row>
      <xdr:rowOff>160020</xdr:rowOff>
    </xdr:from>
    <xdr:to>
      <xdr:col>6</xdr:col>
      <xdr:colOff>678180</xdr:colOff>
      <xdr:row>20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3DA6FD44-47F5-4F90-8B75-9298C19758EC}"/>
                </a:ext>
              </a:extLst>
            </xdr:cNvPr>
            <xdr:cNvSpPr txBox="1"/>
          </xdr:nvSpPr>
          <xdr:spPr>
            <a:xfrm>
              <a:off x="3177540" y="418338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𝑘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∈</m:t>
                  </m:r>
                  <m:d>
                    <m:dPr>
                      <m:begChr m:val="["/>
                      <m:endChr m:val="]"/>
                      <m:ctrlP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0, </m:t>
                      </m:r>
                      <m: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  <m: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−1</m:t>
                      </m:r>
                    </m:e>
                  </m:d>
                </m:oMath>
              </a14:m>
              <a:r>
                <a:rPr lang="de-DE" sz="1100"/>
                <a:t> beliebig gewählt</a:t>
              </a: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3DA6FD44-47F5-4F90-8B75-9298C19758EC}"/>
                </a:ext>
              </a:extLst>
            </xdr:cNvPr>
            <xdr:cNvSpPr txBox="1"/>
          </xdr:nvSpPr>
          <xdr:spPr>
            <a:xfrm>
              <a:off x="3177540" y="418338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𝑘∈[0, 𝑛−1]</a:t>
              </a:r>
              <a:r>
                <a:rPr lang="de-DE" sz="1100"/>
                <a:t> beliebig gewählt</a:t>
              </a:r>
            </a:p>
          </xdr:txBody>
        </xdr:sp>
      </mc:Fallback>
    </mc:AlternateContent>
    <xdr:clientData/>
  </xdr:twoCellAnchor>
  <xdr:twoCellAnchor>
    <xdr:from>
      <xdr:col>4</xdr:col>
      <xdr:colOff>15240</xdr:colOff>
      <xdr:row>21</xdr:row>
      <xdr:rowOff>137160</xdr:rowOff>
    </xdr:from>
    <xdr:to>
      <xdr:col>6</xdr:col>
      <xdr:colOff>685800</xdr:colOff>
      <xdr:row>23</xdr:row>
      <xdr:rowOff>7620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C8406AE5-9336-426D-BE93-FD53596C95EA}"/>
                </a:ext>
              </a:extLst>
            </xdr:cNvPr>
            <xdr:cNvSpPr txBox="1"/>
          </xdr:nvSpPr>
          <xdr:spPr>
            <a:xfrm>
              <a:off x="3185160" y="470916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𝑘𝐺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𝑚𝑜𝑑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𝑛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C8406AE5-9336-426D-BE93-FD53596C95EA}"/>
                </a:ext>
              </a:extLst>
            </xdr:cNvPr>
            <xdr:cNvSpPr txBox="1"/>
          </xdr:nvSpPr>
          <xdr:spPr>
            <a:xfrm>
              <a:off x="3185160" y="470916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𝑟=〖(𝑘𝐺)〗_𝑥1  𝑚𝑜𝑑 𝑛</a:t>
              </a:r>
              <a:endParaRPr lang="de-DE" sz="1100"/>
            </a:p>
          </xdr:txBody>
        </xdr:sp>
      </mc:Fallback>
    </mc:AlternateContent>
    <xdr:clientData/>
  </xdr:twoCellAnchor>
  <xdr:twoCellAnchor>
    <xdr:from>
      <xdr:col>4</xdr:col>
      <xdr:colOff>15240</xdr:colOff>
      <xdr:row>23</xdr:row>
      <xdr:rowOff>152400</xdr:rowOff>
    </xdr:from>
    <xdr:to>
      <xdr:col>6</xdr:col>
      <xdr:colOff>685800</xdr:colOff>
      <xdr:row>25</xdr:row>
      <xdr:rowOff>22860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362D2217-0F29-43D4-9998-333FBDFEC3A3}"/>
                </a:ext>
              </a:extLst>
            </xdr:cNvPr>
            <xdr:cNvSpPr txBox="1"/>
          </xdr:nvSpPr>
          <xdr:spPr>
            <a:xfrm>
              <a:off x="3185160" y="527304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de-DE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𝑚𝑜𝑑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𝑛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362D2217-0F29-43D4-9998-333FBDFEC3A3}"/>
                </a:ext>
              </a:extLst>
            </xdr:cNvPr>
            <xdr:cNvSpPr txBox="1"/>
          </xdr:nvSpPr>
          <xdr:spPr>
            <a:xfrm>
              <a:off x="3185160" y="527304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𝑠=𝑘^(−1)∗(𝑚+𝑟∗𝑑)  𝑚𝑜𝑑 𝑛</a:t>
              </a:r>
              <a:endParaRPr lang="de-DE" sz="1100"/>
            </a:p>
          </xdr:txBody>
        </xdr:sp>
      </mc:Fallback>
    </mc:AlternateContent>
    <xdr:clientData/>
  </xdr:twoCellAnchor>
  <xdr:twoCellAnchor>
    <xdr:from>
      <xdr:col>3</xdr:col>
      <xdr:colOff>784860</xdr:colOff>
      <xdr:row>26</xdr:row>
      <xdr:rowOff>144780</xdr:rowOff>
    </xdr:from>
    <xdr:to>
      <xdr:col>6</xdr:col>
      <xdr:colOff>662940</xdr:colOff>
      <xdr:row>28</xdr:row>
      <xdr:rowOff>15240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FF2B8175-9049-4A1A-846B-F8B365D58733}"/>
                </a:ext>
              </a:extLst>
            </xdr:cNvPr>
            <xdr:cNvSpPr txBox="1"/>
          </xdr:nvSpPr>
          <xdr:spPr>
            <a:xfrm>
              <a:off x="3162300" y="5448300"/>
              <a:ext cx="2255520" cy="2514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,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</m:d>
                  </m:oMath>
                </m:oMathPara>
              </a14:m>
              <a:endParaRPr lang="de-DE" sz="1100" b="0"/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FF2B8175-9049-4A1A-846B-F8B365D58733}"/>
                </a:ext>
              </a:extLst>
            </xdr:cNvPr>
            <xdr:cNvSpPr txBox="1"/>
          </xdr:nvSpPr>
          <xdr:spPr>
            <a:xfrm>
              <a:off x="3162300" y="5448300"/>
              <a:ext cx="2255520" cy="2514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(𝑟, 𝑠)</a:t>
              </a:r>
              <a:endParaRPr lang="de-DE" sz="1100" b="0"/>
            </a:p>
          </xdr:txBody>
        </xdr:sp>
      </mc:Fallback>
    </mc:AlternateContent>
    <xdr:clientData/>
  </xdr:twoCellAnchor>
  <xdr:twoCellAnchor>
    <xdr:from>
      <xdr:col>10</xdr:col>
      <xdr:colOff>28972</xdr:colOff>
      <xdr:row>18</xdr:row>
      <xdr:rowOff>152400</xdr:rowOff>
    </xdr:from>
    <xdr:to>
      <xdr:col>12</xdr:col>
      <xdr:colOff>699532</xdr:colOff>
      <xdr:row>20</xdr:row>
      <xdr:rowOff>22860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EC39B307-6603-45F6-9F41-2612B3EB60ED}"/>
                </a:ext>
              </a:extLst>
            </xdr:cNvPr>
            <xdr:cNvSpPr txBox="1"/>
          </xdr:nvSpPr>
          <xdr:spPr>
            <a:xfrm>
              <a:off x="7983917" y="4062884"/>
              <a:ext cx="2261549" cy="2388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,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</m:d>
                  </m:oMath>
                </m:oMathPara>
              </a14:m>
              <a:endParaRPr lang="de-DE" sz="1100" b="0"/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EC39B307-6603-45F6-9F41-2612B3EB60ED}"/>
                </a:ext>
              </a:extLst>
            </xdr:cNvPr>
            <xdr:cNvSpPr txBox="1"/>
          </xdr:nvSpPr>
          <xdr:spPr>
            <a:xfrm>
              <a:off x="7983917" y="4062884"/>
              <a:ext cx="2261549" cy="2388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(𝑟, 𝑠)</a:t>
              </a:r>
              <a:endParaRPr lang="de-DE" sz="1100" b="0"/>
            </a:p>
          </xdr:txBody>
        </xdr:sp>
      </mc:Fallback>
    </mc:AlternateContent>
    <xdr:clientData/>
  </xdr:twoCellAnchor>
  <xdr:twoCellAnchor>
    <xdr:from>
      <xdr:col>10</xdr:col>
      <xdr:colOff>60960</xdr:colOff>
      <xdr:row>20</xdr:row>
      <xdr:rowOff>129540</xdr:rowOff>
    </xdr:from>
    <xdr:to>
      <xdr:col>12</xdr:col>
      <xdr:colOff>731520</xdr:colOff>
      <xdr:row>22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5BB4798D-B567-425F-BE0A-A30C1169A588}"/>
                </a:ext>
              </a:extLst>
            </xdr:cNvPr>
            <xdr:cNvSpPr txBox="1"/>
          </xdr:nvSpPr>
          <xdr:spPr>
            <a:xfrm>
              <a:off x="7985760" y="451866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𝑤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𝑚𝑜𝑑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𝑛</m:t>
                    </m:r>
                  </m:oMath>
                </m:oMathPara>
              </a14:m>
              <a:endParaRPr lang="de-DE" sz="1100" b="0"/>
            </a:p>
          </xdr:txBody>
        </xdr:sp>
      </mc:Choice>
      <mc:Fallback xmlns="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5BB4798D-B567-425F-BE0A-A30C1169A588}"/>
                </a:ext>
              </a:extLst>
            </xdr:cNvPr>
            <xdr:cNvSpPr txBox="1"/>
          </xdr:nvSpPr>
          <xdr:spPr>
            <a:xfrm>
              <a:off x="7985760" y="451866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𝑤=𝑠^(−1)  𝑚𝑜𝑑 𝑛</a:t>
              </a:r>
              <a:endParaRPr lang="de-DE" sz="1100" b="0"/>
            </a:p>
          </xdr:txBody>
        </xdr:sp>
      </mc:Fallback>
    </mc:AlternateContent>
    <xdr:clientData/>
  </xdr:twoCellAnchor>
  <xdr:twoCellAnchor>
    <xdr:from>
      <xdr:col>10</xdr:col>
      <xdr:colOff>60960</xdr:colOff>
      <xdr:row>21</xdr:row>
      <xdr:rowOff>127278</xdr:rowOff>
    </xdr:from>
    <xdr:to>
      <xdr:col>12</xdr:col>
      <xdr:colOff>731520</xdr:colOff>
      <xdr:row>22</xdr:row>
      <xdr:rowOff>181957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B5A6D333-B0EE-4C66-A0F2-CB469F8B535F}"/>
                </a:ext>
              </a:extLst>
            </xdr:cNvPr>
            <xdr:cNvSpPr txBox="1"/>
          </xdr:nvSpPr>
          <xdr:spPr>
            <a:xfrm>
              <a:off x="8015905" y="4590421"/>
              <a:ext cx="2261549" cy="2388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𝑚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𝑤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𝑚𝑜𝑑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𝑛</m:t>
                    </m:r>
                  </m:oMath>
                </m:oMathPara>
              </a14:m>
              <a:endParaRPr lang="de-DE" sz="1100" b="0"/>
            </a:p>
            <a:p>
              <a:pPr algn="l"/>
              <a:endParaRPr lang="de-DE" sz="1100" b="0"/>
            </a:p>
          </xdr:txBody>
        </xdr:sp>
      </mc:Choice>
      <mc:Fallback xmlns="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B5A6D333-B0EE-4C66-A0F2-CB469F8B535F}"/>
                </a:ext>
              </a:extLst>
            </xdr:cNvPr>
            <xdr:cNvSpPr txBox="1"/>
          </xdr:nvSpPr>
          <xdr:spPr>
            <a:xfrm>
              <a:off x="8015905" y="4590421"/>
              <a:ext cx="2261549" cy="2388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𝑢_1=𝑚∗𝑤 𝑚𝑜𝑑 𝑛</a:t>
              </a:r>
              <a:endParaRPr lang="de-DE" sz="1100" b="0"/>
            </a:p>
            <a:p>
              <a:pPr algn="l"/>
              <a:endParaRPr lang="de-DE" sz="1100" b="0"/>
            </a:p>
          </xdr:txBody>
        </xdr:sp>
      </mc:Fallback>
    </mc:AlternateContent>
    <xdr:clientData/>
  </xdr:twoCellAnchor>
  <xdr:twoCellAnchor>
    <xdr:from>
      <xdr:col>10</xdr:col>
      <xdr:colOff>68580</xdr:colOff>
      <xdr:row>22</xdr:row>
      <xdr:rowOff>152400</xdr:rowOff>
    </xdr:from>
    <xdr:to>
      <xdr:col>12</xdr:col>
      <xdr:colOff>739140</xdr:colOff>
      <xdr:row>24</xdr:row>
      <xdr:rowOff>22860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C07E4F8F-AF36-4694-BC0E-89F9F7E5E3D6}"/>
                </a:ext>
              </a:extLst>
            </xdr:cNvPr>
            <xdr:cNvSpPr txBox="1"/>
          </xdr:nvSpPr>
          <xdr:spPr>
            <a:xfrm>
              <a:off x="7993380" y="490728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𝑤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𝑚𝑜𝑑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𝑛</m:t>
                    </m:r>
                  </m:oMath>
                </m:oMathPara>
              </a14:m>
              <a:endParaRPr lang="de-DE" sz="1100" b="0"/>
            </a:p>
            <a:p>
              <a:pPr algn="l"/>
              <a:endParaRPr lang="de-DE" sz="1100" b="0"/>
            </a:p>
          </xdr:txBody>
        </xdr:sp>
      </mc:Choice>
      <mc:Fallback xmlns="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C07E4F8F-AF36-4694-BC0E-89F9F7E5E3D6}"/>
                </a:ext>
              </a:extLst>
            </xdr:cNvPr>
            <xdr:cNvSpPr txBox="1"/>
          </xdr:nvSpPr>
          <xdr:spPr>
            <a:xfrm>
              <a:off x="7993380" y="490728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𝑢_2=𝑟∗𝑤 𝑚𝑜𝑑 𝑛</a:t>
              </a:r>
              <a:endParaRPr lang="de-DE" sz="1100" b="0"/>
            </a:p>
            <a:p>
              <a:pPr algn="l"/>
              <a:endParaRPr lang="de-DE" sz="1100" b="0"/>
            </a:p>
          </xdr:txBody>
        </xdr:sp>
      </mc:Fallback>
    </mc:AlternateContent>
    <xdr:clientData/>
  </xdr:twoCellAnchor>
  <xdr:twoCellAnchor>
    <xdr:from>
      <xdr:col>8</xdr:col>
      <xdr:colOff>112877</xdr:colOff>
      <xdr:row>28</xdr:row>
      <xdr:rowOff>7034</xdr:rowOff>
    </xdr:from>
    <xdr:to>
      <xdr:col>10</xdr:col>
      <xdr:colOff>786452</xdr:colOff>
      <xdr:row>29</xdr:row>
      <xdr:rowOff>63221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3D1F3F8D-A7D9-4E8C-B372-C9F4EC075675}"/>
                </a:ext>
              </a:extLst>
            </xdr:cNvPr>
            <xdr:cNvSpPr txBox="1"/>
          </xdr:nvSpPr>
          <xdr:spPr>
            <a:xfrm>
              <a:off x="5924174" y="5701100"/>
              <a:ext cx="1695157" cy="2404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ü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𝑙𝑡𝑖𝑔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𝑤𝑒𝑛𝑛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chemeClr val="accent5"/>
                        </a:solidFill>
                        <a:latin typeface="Cambria Math" panose="02040503050406030204" pitchFamily="18" charset="0"/>
                      </a:rPr>
                      <m:t>𝑥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100" b="0" i="1">
                        <a:solidFill>
                          <a:schemeClr val="accent2"/>
                        </a:solidFill>
                        <a:latin typeface="Cambria Math" panose="02040503050406030204" pitchFamily="18" charset="0"/>
                      </a:rPr>
                      <m:t>𝑟</m:t>
                    </m:r>
                  </m:oMath>
                </m:oMathPara>
              </a14:m>
              <a:endParaRPr lang="de-DE" sz="1100" b="0"/>
            </a:p>
          </xdr:txBody>
        </xdr:sp>
      </mc:Choice>
      <mc:Fallback xmlns="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3D1F3F8D-A7D9-4E8C-B372-C9F4EC075675}"/>
                </a:ext>
              </a:extLst>
            </xdr:cNvPr>
            <xdr:cNvSpPr txBox="1"/>
          </xdr:nvSpPr>
          <xdr:spPr>
            <a:xfrm>
              <a:off x="5924174" y="5701100"/>
              <a:ext cx="1695157" cy="2404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𝐺ü𝑙𝑡𝑖𝑔 𝑤𝑒𝑛𝑛 </a:t>
              </a:r>
              <a:r>
                <a:rPr lang="de-DE" sz="1100" b="0" i="0">
                  <a:solidFill>
                    <a:schemeClr val="accent5"/>
                  </a:solidFill>
                  <a:latin typeface="Cambria Math" panose="02040503050406030204" pitchFamily="18" charset="0"/>
                </a:rPr>
                <a:t>𝑥</a:t>
              </a:r>
              <a:r>
                <a:rPr lang="de-DE" sz="1100" b="0" i="0">
                  <a:latin typeface="Cambria Math" panose="02040503050406030204" pitchFamily="18" charset="0"/>
                </a:rPr>
                <a:t>=</a:t>
              </a:r>
              <a:r>
                <a:rPr lang="de-DE" sz="1100" b="0" i="0">
                  <a:solidFill>
                    <a:schemeClr val="accent2"/>
                  </a:solidFill>
                  <a:latin typeface="Cambria Math" panose="02040503050406030204" pitchFamily="18" charset="0"/>
                </a:rPr>
                <a:t>𝑟</a:t>
              </a:r>
              <a:endParaRPr lang="de-DE" sz="1100" b="0"/>
            </a:p>
          </xdr:txBody>
        </xdr:sp>
      </mc:Fallback>
    </mc:AlternateContent>
    <xdr:clientData/>
  </xdr:twoCellAnchor>
  <xdr:twoCellAnchor>
    <xdr:from>
      <xdr:col>10</xdr:col>
      <xdr:colOff>68580</xdr:colOff>
      <xdr:row>24</xdr:row>
      <xdr:rowOff>137160</xdr:rowOff>
    </xdr:from>
    <xdr:to>
      <xdr:col>12</xdr:col>
      <xdr:colOff>739140</xdr:colOff>
      <xdr:row>26</xdr:row>
      <xdr:rowOff>7620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51D50969-885A-453A-AFCC-622D1C50DFFF}"/>
                </a:ext>
              </a:extLst>
            </xdr:cNvPr>
            <xdr:cNvSpPr txBox="1"/>
          </xdr:nvSpPr>
          <xdr:spPr>
            <a:xfrm>
              <a:off x="7993380" y="525780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𝐺</m:t>
                    </m:r>
                  </m:oMath>
                </m:oMathPara>
              </a14:m>
              <a:endParaRPr lang="de-DE" sz="1100" b="0"/>
            </a:p>
          </xdr:txBody>
        </xdr:sp>
      </mc:Choice>
      <mc:Fallback xmlns="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51D50969-885A-453A-AFCC-622D1C50DFFF}"/>
                </a:ext>
              </a:extLst>
            </xdr:cNvPr>
            <xdr:cNvSpPr txBox="1"/>
          </xdr:nvSpPr>
          <xdr:spPr>
            <a:xfrm>
              <a:off x="7993380" y="525780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𝑢_1 𝐺</a:t>
              </a:r>
              <a:endParaRPr lang="de-DE" sz="1100" b="0"/>
            </a:p>
          </xdr:txBody>
        </xdr:sp>
      </mc:Fallback>
    </mc:AlternateContent>
    <xdr:clientData/>
  </xdr:twoCellAnchor>
  <xdr:twoCellAnchor>
    <xdr:from>
      <xdr:col>10</xdr:col>
      <xdr:colOff>68580</xdr:colOff>
      <xdr:row>25</xdr:row>
      <xdr:rowOff>144780</xdr:rowOff>
    </xdr:from>
    <xdr:to>
      <xdr:col>12</xdr:col>
      <xdr:colOff>739140</xdr:colOff>
      <xdr:row>27</xdr:row>
      <xdr:rowOff>15240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CFD0F46B-8375-4392-A647-9E6681C66149}"/>
                </a:ext>
              </a:extLst>
            </xdr:cNvPr>
            <xdr:cNvSpPr txBox="1"/>
          </xdr:nvSpPr>
          <xdr:spPr>
            <a:xfrm>
              <a:off x="7993380" y="544830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𝑄</m:t>
                    </m:r>
                  </m:oMath>
                </m:oMathPara>
              </a14:m>
              <a:endParaRPr lang="de-DE" sz="1100" b="0"/>
            </a:p>
          </xdr:txBody>
        </xdr:sp>
      </mc:Choice>
      <mc:Fallback xmlns="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CFD0F46B-8375-4392-A647-9E6681C66149}"/>
                </a:ext>
              </a:extLst>
            </xdr:cNvPr>
            <xdr:cNvSpPr txBox="1"/>
          </xdr:nvSpPr>
          <xdr:spPr>
            <a:xfrm>
              <a:off x="7993380" y="544830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𝑢_2 𝑄</a:t>
              </a:r>
              <a:endParaRPr lang="de-DE" sz="1100" b="0"/>
            </a:p>
          </xdr:txBody>
        </xdr:sp>
      </mc:Fallback>
    </mc:AlternateContent>
    <xdr:clientData/>
  </xdr:twoCellAnchor>
  <xdr:twoCellAnchor>
    <xdr:from>
      <xdr:col>10</xdr:col>
      <xdr:colOff>68580</xdr:colOff>
      <xdr:row>26</xdr:row>
      <xdr:rowOff>152400</xdr:rowOff>
    </xdr:from>
    <xdr:to>
      <xdr:col>12</xdr:col>
      <xdr:colOff>739140</xdr:colOff>
      <xdr:row>28</xdr:row>
      <xdr:rowOff>7620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47EDD460-40B5-490F-A0A6-142F04ACBCE7}"/>
                </a:ext>
              </a:extLst>
            </xdr:cNvPr>
            <xdr:cNvSpPr txBox="1"/>
          </xdr:nvSpPr>
          <xdr:spPr>
            <a:xfrm>
              <a:off x="7993380" y="563880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𝑢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de-DE" sz="1100" b="0" i="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  <m:r>
                          <m:rPr>
                            <m:nor/>
                          </m:rPr>
                          <a:rPr lang="de-DE">
                            <a:effectLst/>
                          </a:rPr>
                          <m:t> </m:t>
                        </m:r>
                        <m:r>
                          <a:rPr lang="de-DE" b="0" i="1">
                            <a:effectLst/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𝑄</m:t>
                    </m:r>
                  </m:oMath>
                </m:oMathPara>
              </a14:m>
              <a:endParaRPr lang="de-DE" sz="1100" b="0"/>
            </a:p>
          </xdr:txBody>
        </xdr:sp>
      </mc:Choice>
      <mc:Fallback xmlns="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47EDD460-40B5-490F-A0A6-142F04ACBCE7}"/>
                </a:ext>
              </a:extLst>
            </xdr:cNvPr>
            <xdr:cNvSpPr txBox="1"/>
          </xdr:nvSpPr>
          <xdr:spPr>
            <a:xfrm>
              <a:off x="7993380" y="5638800"/>
              <a:ext cx="2255520" cy="2362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〖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𝑢_1</a:t>
              </a:r>
              <a:r>
                <a:rPr lang="de-DE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"G</a:t>
              </a:r>
              <a:r>
                <a:rPr lang="de-DE" i="0">
                  <a:effectLst/>
                </a:rPr>
                <a:t> </a:t>
              </a:r>
              <a:r>
                <a:rPr lang="de-DE" b="0" i="0">
                  <a:effectLst/>
                  <a:latin typeface="Cambria Math" panose="02040503050406030204" pitchFamily="18" charset="0"/>
                </a:rPr>
                <a:t>" +</a:t>
              </a:r>
              <a:r>
                <a:rPr lang="de-DE" sz="1100" b="0" i="0">
                  <a:latin typeface="Cambria Math" panose="02040503050406030204" pitchFamily="18" charset="0"/>
                </a:rPr>
                <a:t>𝑢〗_2 𝑄</a:t>
              </a:r>
              <a:endParaRPr lang="de-DE" sz="1100" b="0"/>
            </a:p>
          </xdr:txBody>
        </xdr:sp>
      </mc:Fallback>
    </mc:AlternateContent>
    <xdr:clientData/>
  </xdr:twoCellAnchor>
  <xdr:twoCellAnchor>
    <xdr:from>
      <xdr:col>2</xdr:col>
      <xdr:colOff>301451</xdr:colOff>
      <xdr:row>21</xdr:row>
      <xdr:rowOff>41868</xdr:rowOff>
    </xdr:from>
    <xdr:to>
      <xdr:col>2</xdr:col>
      <xdr:colOff>410308</xdr:colOff>
      <xdr:row>21</xdr:row>
      <xdr:rowOff>150725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AEC35B1E-8802-603D-FAD4-3DB34D2C0F2A}"/>
            </a:ext>
          </a:extLst>
        </xdr:cNvPr>
        <xdr:cNvCxnSpPr/>
      </xdr:nvCxnSpPr>
      <xdr:spPr>
        <a:xfrm>
          <a:off x="1892440" y="4429648"/>
          <a:ext cx="108857" cy="108857"/>
        </a:xfrm>
        <a:prstGeom prst="straightConnector1">
          <a:avLst/>
        </a:prstGeom>
        <a:ln w="9525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mwa\Nextcloud\Lehre\Technische%20Grundlagen%20der%20Datensicherheit\DH_Excel_Demo_v02.xlsx" TargetMode="External"/><Relationship Id="rId1" Type="http://schemas.openxmlformats.org/officeDocument/2006/relationships/externalLinkPath" Target="DH_Excel_Demo_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sualisierung DH"/>
      <sheetName val="Diffie-Hellman"/>
      <sheetName val="Visualisierung ECDH"/>
      <sheetName val="ECDH"/>
    </sheetNames>
    <sheetDataSet>
      <sheetData sheetId="0"/>
      <sheetData sheetId="1"/>
      <sheetData sheetId="2">
        <row r="7">
          <cell r="E7">
            <v>3</v>
          </cell>
        </row>
      </sheetData>
      <sheetData sheetId="3">
        <row r="7">
          <cell r="U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F598-53C9-417A-A6D5-F2EA57D8A35D}">
  <dimension ref="B1:J31"/>
  <sheetViews>
    <sheetView showGridLines="0" tabSelected="1" zoomScale="84" zoomScaleNormal="90" workbookViewId="0"/>
  </sheetViews>
  <sheetFormatPr baseColWidth="10" defaultRowHeight="14.4" x14ac:dyDescent="0.3"/>
  <cols>
    <col min="3" max="4" width="7.5546875" customWidth="1"/>
    <col min="9" max="10" width="7.44140625" customWidth="1"/>
  </cols>
  <sheetData>
    <row r="1" spans="2:8" ht="30" customHeight="1" x14ac:dyDescent="0.3">
      <c r="D1" s="16" t="s">
        <v>23</v>
      </c>
      <c r="E1" s="16"/>
      <c r="F1" s="16"/>
      <c r="G1" s="16"/>
      <c r="H1" s="16"/>
    </row>
    <row r="3" spans="2:8" x14ac:dyDescent="0.3">
      <c r="E3" s="2"/>
      <c r="F3" s="2"/>
      <c r="G3" s="2"/>
    </row>
    <row r="4" spans="2:8" x14ac:dyDescent="0.3">
      <c r="F4" s="4" t="s">
        <v>1</v>
      </c>
      <c r="G4" s="3">
        <v>12</v>
      </c>
      <c r="H4" s="17" t="str">
        <f>IF(MOD(4*POWER(G4,3)+27*POWER(G5,2)=0,G6),"ungültig","")</f>
        <v/>
      </c>
    </row>
    <row r="5" spans="2:8" x14ac:dyDescent="0.3">
      <c r="F5" s="4" t="s">
        <v>0</v>
      </c>
      <c r="G5" s="3">
        <v>18</v>
      </c>
      <c r="H5" s="17"/>
    </row>
    <row r="6" spans="2:8" x14ac:dyDescent="0.3">
      <c r="F6" s="4" t="s">
        <v>5</v>
      </c>
      <c r="G6" s="3">
        <v>101</v>
      </c>
      <c r="H6" s="17"/>
    </row>
    <row r="7" spans="2:8" ht="15" thickBot="1" x14ac:dyDescent="0.35">
      <c r="E7" s="2"/>
      <c r="F7" s="2"/>
      <c r="G7" s="2"/>
    </row>
    <row r="8" spans="2:8" x14ac:dyDescent="0.3">
      <c r="E8" s="24" t="s">
        <v>4</v>
      </c>
      <c r="F8" s="4" t="s">
        <v>3</v>
      </c>
      <c r="G8" s="11">
        <v>1</v>
      </c>
    </row>
    <row r="9" spans="2:8" ht="15" thickBot="1" x14ac:dyDescent="0.35">
      <c r="E9" s="25"/>
      <c r="F9" s="4" t="s">
        <v>2</v>
      </c>
      <c r="G9" s="12">
        <v>43</v>
      </c>
    </row>
    <row r="10" spans="2:8" x14ac:dyDescent="0.3">
      <c r="F10" s="1" t="s">
        <v>6</v>
      </c>
      <c r="G10" s="10">
        <v>101</v>
      </c>
    </row>
    <row r="12" spans="2:8" x14ac:dyDescent="0.3">
      <c r="E12" t="s">
        <v>7</v>
      </c>
    </row>
    <row r="13" spans="2:8" ht="15" thickBot="1" x14ac:dyDescent="0.35">
      <c r="B13" s="18" t="s">
        <v>25</v>
      </c>
      <c r="C13" s="18"/>
      <c r="D13" s="19"/>
      <c r="E13" s="1" t="s">
        <v>8</v>
      </c>
      <c r="F13" s="14">
        <v>15</v>
      </c>
      <c r="G13" s="15"/>
    </row>
    <row r="14" spans="2:8" ht="15" thickBot="1" x14ac:dyDescent="0.35">
      <c r="B14" s="18" t="s">
        <v>26</v>
      </c>
      <c r="C14" s="18"/>
      <c r="D14" s="19"/>
      <c r="E14" s="4" t="s">
        <v>9</v>
      </c>
      <c r="F14" s="6" cm="1">
        <f t="array" ref="F14:G14">mul_point(G8,G9,F13,G4,G5,G6)</f>
        <v>84</v>
      </c>
      <c r="G14" s="7">
        <v>70</v>
      </c>
    </row>
    <row r="17" spans="2:10" ht="25.2" customHeight="1" x14ac:dyDescent="0.35">
      <c r="B17" s="13" t="s">
        <v>10</v>
      </c>
      <c r="C17" s="13"/>
      <c r="D17" s="13"/>
      <c r="E17" s="5"/>
      <c r="F17" s="5"/>
      <c r="G17" s="5"/>
      <c r="H17" s="13" t="s">
        <v>16</v>
      </c>
      <c r="I17" s="13"/>
      <c r="J17" s="13"/>
    </row>
    <row r="18" spans="2:10" x14ac:dyDescent="0.3">
      <c r="B18" s="1" t="s">
        <v>24</v>
      </c>
      <c r="C18" s="20">
        <v>31</v>
      </c>
      <c r="D18" s="21"/>
      <c r="H18" s="1" t="s">
        <v>24</v>
      </c>
      <c r="I18" s="20">
        <f>C18</f>
        <v>31</v>
      </c>
      <c r="J18" s="21"/>
    </row>
    <row r="19" spans="2:10" ht="15" thickBot="1" x14ac:dyDescent="0.35"/>
    <row r="20" spans="2:10" ht="15" thickBot="1" x14ac:dyDescent="0.35">
      <c r="B20" s="1" t="s">
        <v>11</v>
      </c>
      <c r="C20" s="14">
        <v>4</v>
      </c>
      <c r="D20" s="15"/>
      <c r="H20" s="4" t="s">
        <v>15</v>
      </c>
      <c r="I20" s="8">
        <f>C28</f>
        <v>89</v>
      </c>
      <c r="J20" s="7">
        <f>D28</f>
        <v>89</v>
      </c>
    </row>
    <row r="21" spans="2:10" ht="15" thickBot="1" x14ac:dyDescent="0.35">
      <c r="B21" s="4" t="s">
        <v>12</v>
      </c>
      <c r="C21" s="6" cm="1">
        <f t="array" ref="C21:D21">mul_point(G8,G9,C20,G4,G5,G6)</f>
        <v>89</v>
      </c>
      <c r="D21" s="7">
        <v>60</v>
      </c>
    </row>
    <row r="22" spans="2:10" x14ac:dyDescent="0.3">
      <c r="H22" s="1" t="s">
        <v>17</v>
      </c>
      <c r="I22" s="22" cm="1">
        <f t="array" ref="I22">modinverse(J20,G10)</f>
        <v>42</v>
      </c>
      <c r="J22" s="23"/>
    </row>
    <row r="23" spans="2:10" x14ac:dyDescent="0.3">
      <c r="B23" s="1" t="s">
        <v>13</v>
      </c>
      <c r="C23" s="22">
        <f>C21</f>
        <v>89</v>
      </c>
      <c r="D23" s="23"/>
      <c r="H23" s="1" t="s">
        <v>18</v>
      </c>
      <c r="I23" s="22">
        <f>MOD(I18*I22,G10)</f>
        <v>90</v>
      </c>
      <c r="J23" s="23"/>
    </row>
    <row r="24" spans="2:10" x14ac:dyDescent="0.3">
      <c r="H24" s="1" t="s">
        <v>19</v>
      </c>
      <c r="I24" s="22">
        <f>MOD(I20*I22,G10)</f>
        <v>1</v>
      </c>
      <c r="J24" s="23"/>
    </row>
    <row r="25" spans="2:10" ht="15" thickBot="1" x14ac:dyDescent="0.35">
      <c r="B25" s="1" t="s">
        <v>14</v>
      </c>
      <c r="C25" s="22" cm="1">
        <f t="array" ref="C25">MOD(modinverse(MOD(C20,G10),G10)*MOD(C18+C23*F13,G10),G10)</f>
        <v>89</v>
      </c>
      <c r="D25" s="23"/>
    </row>
    <row r="26" spans="2:10" ht="15" thickBot="1" x14ac:dyDescent="0.35">
      <c r="H26" s="4" t="s">
        <v>21</v>
      </c>
      <c r="I26" s="6" cm="1">
        <f t="array" ref="I26:J26">mul_point(G8,G9,I23,G4,G5,G6)</f>
        <v>99</v>
      </c>
      <c r="J26" s="7">
        <v>84</v>
      </c>
    </row>
    <row r="27" spans="2:10" ht="15" thickBot="1" x14ac:dyDescent="0.35">
      <c r="H27" s="4" t="s">
        <v>22</v>
      </c>
      <c r="I27" s="6" cm="1">
        <f t="array" ref="I27:J27">mul_point(F14,G14,I24,G4,G5,G6)</f>
        <v>84</v>
      </c>
      <c r="J27" s="7">
        <v>70</v>
      </c>
    </row>
    <row r="28" spans="2:10" ht="16.2" thickBot="1" x14ac:dyDescent="0.4">
      <c r="B28" s="4" t="s">
        <v>15</v>
      </c>
      <c r="C28" s="6">
        <f>C23</f>
        <v>89</v>
      </c>
      <c r="D28" s="7">
        <f>C25</f>
        <v>89</v>
      </c>
      <c r="H28" s="4" t="s">
        <v>20</v>
      </c>
      <c r="I28" s="9" cm="1">
        <f t="array" ref="I28:J28">add_point(I26,J26,I27,J27,G4,G5,G6)</f>
        <v>89</v>
      </c>
      <c r="J28" s="7">
        <v>60</v>
      </c>
    </row>
    <row r="31" spans="2:10" x14ac:dyDescent="0.3">
      <c r="H31" s="26" t="str">
        <f>IF(I28=I20,"Signatur ist gültig","Signatur ist nicht gültig")</f>
        <v>Signatur ist gültig</v>
      </c>
      <c r="I31" s="26"/>
      <c r="J31" s="26"/>
    </row>
  </sheetData>
  <mergeCells count="17">
    <mergeCell ref="H31:J31"/>
    <mergeCell ref="I18:J18"/>
    <mergeCell ref="C18:D18"/>
    <mergeCell ref="C20:D20"/>
    <mergeCell ref="C23:D23"/>
    <mergeCell ref="C25:D25"/>
    <mergeCell ref="I22:J22"/>
    <mergeCell ref="I23:J23"/>
    <mergeCell ref="I24:J24"/>
    <mergeCell ref="H17:J17"/>
    <mergeCell ref="B17:D17"/>
    <mergeCell ref="F13:G13"/>
    <mergeCell ref="D1:H1"/>
    <mergeCell ref="H4:H6"/>
    <mergeCell ref="B13:D13"/>
    <mergeCell ref="B14:D14"/>
    <mergeCell ref="E8:E9"/>
  </mergeCells>
  <conditionalFormatting sqref="C23">
    <cfRule type="expression" dxfId="2" priority="3">
      <formula>$C$23=0</formula>
    </cfRule>
  </conditionalFormatting>
  <conditionalFormatting sqref="H31:J31">
    <cfRule type="containsText" dxfId="1" priority="1" operator="containsText" text="nicht gültig">
      <formula>NOT(ISERROR(SEARCH("nicht gültig",H31)))</formula>
    </cfRule>
    <cfRule type="containsText" dxfId="0" priority="2" operator="containsText" text="ist gültig">
      <formula>NOT(ISERROR(SEARCH("ist gültig",H31)))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ECDSA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Wambach</dc:creator>
  <cp:lastModifiedBy>Tim  Wambach</cp:lastModifiedBy>
  <dcterms:created xsi:type="dcterms:W3CDTF">2024-10-13T14:36:11Z</dcterms:created>
  <dcterms:modified xsi:type="dcterms:W3CDTF">2024-10-14T08:20:30Z</dcterms:modified>
</cp:coreProperties>
</file>